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Données/Tableaux unité/"/>
    </mc:Choice>
  </mc:AlternateContent>
  <xr:revisionPtr revIDLastSave="35" documentId="11_EBC3B55F630A91C5C098B9635FFA8AA3BDEA46A3" xr6:coauthVersionLast="47" xr6:coauthVersionMax="47" xr10:uidLastSave="{F42F9640-A11D-AA42-AEB5-B5FCD378CFC3}"/>
  <bookViews>
    <workbookView xWindow="0" yWindow="0" windowWidth="35840" windowHeight="22400" activeTab="9" xr2:uid="{00000000-000D-0000-FFFF-FFFF00000000}"/>
  </bookViews>
  <sheets>
    <sheet name="per1" sheetId="9" r:id="rId1"/>
    <sheet name="per2" sheetId="30" r:id="rId2"/>
    <sheet name="per3" sheetId="31" r:id="rId3"/>
    <sheet name="per4" sheetId="32" r:id="rId4"/>
    <sheet name="per5" sheetId="21" r:id="rId5"/>
    <sheet name="per6" sheetId="22" r:id="rId6"/>
    <sheet name="per7" sheetId="23" r:id="rId7"/>
    <sheet name="per8" sheetId="25" r:id="rId8"/>
    <sheet name="per9" sheetId="24" r:id="rId9"/>
    <sheet name="per10" sheetId="26" r:id="rId10"/>
    <sheet name="per11" sheetId="27" r:id="rId11"/>
    <sheet name="per12" sheetId="28" r:id="rId12"/>
    <sheet name="per13" sheetId="29" r:id="rId13"/>
    <sheet name="Annuel...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9" l="1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B16" i="29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B16" i="28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B16" i="27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B16" i="26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B16" i="24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B16" i="25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B16" i="23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B16" i="22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B16" i="21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B16" i="32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B16" i="31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B16" i="30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U13" i="22" l="1"/>
  <c r="V13" i="22"/>
  <c r="V6" i="32" l="1"/>
  <c r="T5" i="18" l="1"/>
  <c r="S5" i="18"/>
  <c r="D6" i="29"/>
  <c r="T13" i="29"/>
  <c r="S13" i="29"/>
  <c r="R13" i="29"/>
  <c r="Q13" i="29"/>
  <c r="P13" i="29"/>
  <c r="N13" i="29"/>
  <c r="M13" i="29"/>
  <c r="L13" i="29"/>
  <c r="K13" i="29"/>
  <c r="I13" i="29"/>
  <c r="H13" i="29"/>
  <c r="F13" i="29"/>
  <c r="E13" i="29"/>
  <c r="C13" i="29"/>
  <c r="B13" i="29"/>
  <c r="T14" i="29"/>
  <c r="S14" i="29"/>
  <c r="Q14" i="29"/>
  <c r="P14" i="29"/>
  <c r="N14" i="29"/>
  <c r="M14" i="29"/>
  <c r="L14" i="29"/>
  <c r="K14" i="29"/>
  <c r="I14" i="29"/>
  <c r="H14" i="29"/>
  <c r="F14" i="29"/>
  <c r="E14" i="29"/>
  <c r="C14" i="29"/>
  <c r="B14" i="29"/>
  <c r="J15" i="28" l="1"/>
  <c r="O15" i="27" l="1"/>
  <c r="J15" i="27"/>
  <c r="G15" i="27"/>
  <c r="T14" i="27"/>
  <c r="S14" i="27"/>
  <c r="Q14" i="27"/>
  <c r="P14" i="27"/>
  <c r="N14" i="27"/>
  <c r="M14" i="27"/>
  <c r="L14" i="27"/>
  <c r="K14" i="27"/>
  <c r="I14" i="27"/>
  <c r="H14" i="27"/>
  <c r="F14" i="27"/>
  <c r="E14" i="27"/>
  <c r="C14" i="27"/>
  <c r="B14" i="27"/>
  <c r="T13" i="27"/>
  <c r="S13" i="27"/>
  <c r="R13" i="27"/>
  <c r="Q13" i="27"/>
  <c r="P13" i="27"/>
  <c r="N13" i="27"/>
  <c r="M13" i="27"/>
  <c r="L13" i="27"/>
  <c r="K13" i="27"/>
  <c r="I13" i="27"/>
  <c r="H13" i="27"/>
  <c r="F13" i="27"/>
  <c r="E13" i="27"/>
  <c r="C13" i="27"/>
  <c r="B13" i="27"/>
  <c r="D15" i="26" l="1"/>
  <c r="T14" i="24" l="1"/>
  <c r="S14" i="24"/>
  <c r="Q14" i="24"/>
  <c r="P14" i="24"/>
  <c r="N14" i="24"/>
  <c r="M14" i="24"/>
  <c r="L14" i="24"/>
  <c r="K14" i="24"/>
  <c r="I14" i="24"/>
  <c r="H14" i="24"/>
  <c r="F14" i="24"/>
  <c r="E14" i="24"/>
  <c r="C14" i="24"/>
  <c r="B14" i="24"/>
  <c r="T13" i="24"/>
  <c r="S13" i="24"/>
  <c r="R13" i="24"/>
  <c r="Q13" i="24"/>
  <c r="P13" i="24"/>
  <c r="N13" i="24"/>
  <c r="M13" i="24"/>
  <c r="L13" i="24"/>
  <c r="K13" i="24"/>
  <c r="I13" i="24"/>
  <c r="H13" i="24"/>
  <c r="F13" i="24"/>
  <c r="E13" i="24"/>
  <c r="C13" i="24"/>
  <c r="B13" i="24"/>
  <c r="T14" i="25" l="1"/>
  <c r="S14" i="25"/>
  <c r="Q14" i="25"/>
  <c r="P14" i="25"/>
  <c r="N14" i="25"/>
  <c r="M14" i="25"/>
  <c r="L14" i="25"/>
  <c r="K14" i="25"/>
  <c r="I14" i="25"/>
  <c r="H14" i="25"/>
  <c r="F14" i="25"/>
  <c r="E14" i="25"/>
  <c r="C14" i="25"/>
  <c r="B14" i="25"/>
  <c r="T13" i="25"/>
  <c r="S13" i="25"/>
  <c r="R13" i="25"/>
  <c r="Q13" i="25"/>
  <c r="P13" i="25"/>
  <c r="N13" i="25"/>
  <c r="M13" i="25"/>
  <c r="L13" i="25"/>
  <c r="K13" i="25"/>
  <c r="I13" i="25"/>
  <c r="H13" i="25"/>
  <c r="F13" i="25"/>
  <c r="E13" i="25"/>
  <c r="C13" i="25"/>
  <c r="B13" i="25"/>
  <c r="R7" i="23" l="1"/>
  <c r="R11" i="23"/>
  <c r="R11" i="22"/>
  <c r="R7" i="22"/>
  <c r="R7" i="21"/>
  <c r="R7" i="32"/>
  <c r="T14" i="23"/>
  <c r="S14" i="23"/>
  <c r="Q14" i="23"/>
  <c r="P14" i="23"/>
  <c r="N14" i="23"/>
  <c r="M14" i="23"/>
  <c r="L14" i="23"/>
  <c r="K14" i="23"/>
  <c r="I14" i="23"/>
  <c r="H14" i="23"/>
  <c r="F14" i="23"/>
  <c r="E14" i="23"/>
  <c r="C14" i="23"/>
  <c r="B14" i="23"/>
  <c r="R11" i="21" l="1"/>
  <c r="V15" i="29"/>
  <c r="V15" i="28"/>
  <c r="V15" i="27"/>
  <c r="V15" i="26"/>
  <c r="V15" i="25"/>
  <c r="V15" i="24"/>
  <c r="V15" i="23"/>
  <c r="V15" i="22"/>
  <c r="V15" i="21"/>
  <c r="T14" i="32" l="1"/>
  <c r="S14" i="32"/>
  <c r="Q14" i="32"/>
  <c r="P14" i="32"/>
  <c r="N14" i="32"/>
  <c r="M14" i="32"/>
  <c r="L14" i="32"/>
  <c r="K14" i="32"/>
  <c r="I14" i="32"/>
  <c r="H14" i="32"/>
  <c r="F14" i="32"/>
  <c r="E14" i="32"/>
  <c r="C14" i="32"/>
  <c r="B14" i="32"/>
  <c r="T14" i="30"/>
  <c r="S14" i="30"/>
  <c r="Q14" i="30"/>
  <c r="P14" i="30"/>
  <c r="N14" i="30"/>
  <c r="M14" i="30"/>
  <c r="L14" i="30"/>
  <c r="K14" i="30"/>
  <c r="I14" i="30"/>
  <c r="H14" i="30"/>
  <c r="F14" i="30"/>
  <c r="E14" i="30"/>
  <c r="C14" i="30"/>
  <c r="B14" i="30"/>
  <c r="T13" i="32" l="1"/>
  <c r="S13" i="32"/>
  <c r="R13" i="32"/>
  <c r="Q13" i="32"/>
  <c r="P13" i="32"/>
  <c r="N13" i="32"/>
  <c r="M13" i="32"/>
  <c r="L13" i="32"/>
  <c r="K13" i="32"/>
  <c r="I13" i="32"/>
  <c r="H13" i="32"/>
  <c r="F13" i="32"/>
  <c r="E13" i="32"/>
  <c r="C13" i="32"/>
  <c r="B13" i="32"/>
  <c r="R11" i="31"/>
  <c r="R7" i="31"/>
  <c r="B16" i="9" l="1"/>
  <c r="T13" i="31"/>
  <c r="S13" i="31"/>
  <c r="R13" i="31"/>
  <c r="Q13" i="31"/>
  <c r="P13" i="31"/>
  <c r="N13" i="31"/>
  <c r="M13" i="31"/>
  <c r="L13" i="31"/>
  <c r="K13" i="31"/>
  <c r="I13" i="31"/>
  <c r="H13" i="31"/>
  <c r="F13" i="31"/>
  <c r="E13" i="31"/>
  <c r="C13" i="31"/>
  <c r="B13" i="31"/>
  <c r="T14" i="31" l="1"/>
  <c r="S14" i="31"/>
  <c r="Q14" i="31"/>
  <c r="P14" i="31"/>
  <c r="N14" i="31"/>
  <c r="M14" i="31"/>
  <c r="L14" i="31"/>
  <c r="K14" i="31"/>
  <c r="I14" i="31"/>
  <c r="H14" i="31"/>
  <c r="F14" i="31"/>
  <c r="E14" i="31"/>
  <c r="C14" i="31"/>
  <c r="B14" i="31"/>
  <c r="T13" i="30" l="1"/>
  <c r="S13" i="30"/>
  <c r="R13" i="30"/>
  <c r="Q13" i="30"/>
  <c r="P13" i="30"/>
  <c r="N13" i="30"/>
  <c r="M13" i="30"/>
  <c r="L13" i="30"/>
  <c r="K13" i="30"/>
  <c r="I13" i="30"/>
  <c r="H13" i="30"/>
  <c r="F13" i="30"/>
  <c r="E13" i="30"/>
  <c r="C13" i="30"/>
  <c r="B13" i="30"/>
  <c r="R7" i="30"/>
  <c r="R11" i="30"/>
  <c r="V15" i="30"/>
  <c r="R11" i="9" l="1"/>
  <c r="R7" i="9"/>
  <c r="T15" i="18" l="1"/>
  <c r="S15" i="18"/>
  <c r="R15" i="18"/>
  <c r="Q15" i="18"/>
  <c r="P15" i="18"/>
  <c r="N15" i="18"/>
  <c r="M15" i="18"/>
  <c r="L15" i="18"/>
  <c r="K15" i="18"/>
  <c r="I15" i="18"/>
  <c r="H15" i="18"/>
  <c r="F15" i="18"/>
  <c r="E15" i="18"/>
  <c r="C15" i="18"/>
  <c r="B15" i="18"/>
  <c r="T13" i="9"/>
  <c r="S13" i="9"/>
  <c r="R13" i="9"/>
  <c r="Q13" i="9"/>
  <c r="P13" i="9"/>
  <c r="N13" i="9"/>
  <c r="M13" i="9"/>
  <c r="L13" i="9"/>
  <c r="K13" i="9"/>
  <c r="I13" i="9"/>
  <c r="H13" i="9"/>
  <c r="F13" i="9"/>
  <c r="E13" i="9"/>
  <c r="C13" i="9"/>
  <c r="B13" i="9"/>
  <c r="T12" i="18"/>
  <c r="S12" i="18"/>
  <c r="R12" i="18"/>
  <c r="R13" i="18" s="1"/>
  <c r="Q12" i="18"/>
  <c r="P12" i="18"/>
  <c r="N12" i="18"/>
  <c r="M12" i="18"/>
  <c r="L12" i="18"/>
  <c r="K12" i="18"/>
  <c r="I12" i="18"/>
  <c r="H12" i="18"/>
  <c r="F12" i="18"/>
  <c r="E12" i="18"/>
  <c r="C12" i="18"/>
  <c r="B12" i="18"/>
  <c r="T10" i="18"/>
  <c r="S10" i="18"/>
  <c r="R10" i="18"/>
  <c r="Q10" i="18"/>
  <c r="P10" i="18"/>
  <c r="N10" i="18"/>
  <c r="M10" i="18"/>
  <c r="L10" i="18"/>
  <c r="K10" i="18"/>
  <c r="I10" i="18"/>
  <c r="H10" i="18"/>
  <c r="F10" i="18"/>
  <c r="E10" i="18"/>
  <c r="C10" i="18"/>
  <c r="B10" i="18"/>
  <c r="T9" i="18"/>
  <c r="S9" i="18"/>
  <c r="R9" i="18"/>
  <c r="Q9" i="18"/>
  <c r="P9" i="18"/>
  <c r="N9" i="18"/>
  <c r="M9" i="18"/>
  <c r="L9" i="18"/>
  <c r="K9" i="18"/>
  <c r="I9" i="18"/>
  <c r="H9" i="18"/>
  <c r="F9" i="18"/>
  <c r="E9" i="18"/>
  <c r="C9" i="18"/>
  <c r="B9" i="18"/>
  <c r="T8" i="18"/>
  <c r="T16" i="18" s="1"/>
  <c r="S8" i="18"/>
  <c r="S16" i="18" s="1"/>
  <c r="R8" i="18"/>
  <c r="R16" i="18" s="1"/>
  <c r="Q8" i="18"/>
  <c r="P8" i="18"/>
  <c r="N8" i="18"/>
  <c r="M8" i="18"/>
  <c r="M16" i="18" s="1"/>
  <c r="L8" i="18"/>
  <c r="K8" i="18"/>
  <c r="I8" i="18"/>
  <c r="H8" i="18"/>
  <c r="H16" i="18" s="1"/>
  <c r="F8" i="18"/>
  <c r="E8" i="18"/>
  <c r="E16" i="18" s="1"/>
  <c r="C8" i="18"/>
  <c r="C16" i="18" s="1"/>
  <c r="B8" i="18"/>
  <c r="T6" i="18"/>
  <c r="K6" i="18"/>
  <c r="S6" i="18"/>
  <c r="R6" i="18"/>
  <c r="R5" i="18"/>
  <c r="Q6" i="18"/>
  <c r="P6" i="18"/>
  <c r="N6" i="18"/>
  <c r="M6" i="18"/>
  <c r="L6" i="18"/>
  <c r="I6" i="18"/>
  <c r="H6" i="18"/>
  <c r="F6" i="18"/>
  <c r="E6" i="18"/>
  <c r="C6" i="18"/>
  <c r="B6" i="18"/>
  <c r="U5" i="18"/>
  <c r="Q5" i="18"/>
  <c r="P5" i="18"/>
  <c r="N5" i="18"/>
  <c r="M5" i="18"/>
  <c r="L5" i="18"/>
  <c r="K5" i="18"/>
  <c r="I5" i="18"/>
  <c r="H5" i="18"/>
  <c r="F5" i="18"/>
  <c r="E5" i="18"/>
  <c r="C5" i="18"/>
  <c r="B5" i="18"/>
  <c r="E14" i="18" l="1"/>
  <c r="E13" i="18"/>
  <c r="L14" i="18"/>
  <c r="L13" i="18"/>
  <c r="I13" i="18"/>
  <c r="I14" i="18"/>
  <c r="M14" i="18"/>
  <c r="M13" i="18"/>
  <c r="N14" i="18"/>
  <c r="N13" i="18"/>
  <c r="H13" i="18"/>
  <c r="H14" i="18"/>
  <c r="K14" i="18"/>
  <c r="K13" i="18"/>
  <c r="P14" i="18"/>
  <c r="P13" i="18"/>
  <c r="Q14" i="18"/>
  <c r="Q13" i="18"/>
  <c r="S13" i="18"/>
  <c r="S14" i="18"/>
  <c r="F13" i="18"/>
  <c r="F14" i="18"/>
  <c r="T13" i="18"/>
  <c r="T14" i="18"/>
  <c r="B14" i="18"/>
  <c r="B13" i="18"/>
  <c r="F16" i="18"/>
  <c r="C14" i="18"/>
  <c r="C13" i="18"/>
  <c r="V5" i="18"/>
  <c r="Q16" i="18"/>
  <c r="P16" i="18"/>
  <c r="N16" i="18"/>
  <c r="I16" i="18"/>
  <c r="L16" i="18"/>
  <c r="K16" i="18"/>
  <c r="V10" i="18"/>
  <c r="V6" i="18"/>
  <c r="V8" i="18"/>
  <c r="V12" i="18"/>
  <c r="V15" i="18"/>
  <c r="B16" i="18"/>
  <c r="R11" i="18"/>
  <c r="V9" i="18"/>
  <c r="R7" i="18"/>
  <c r="U15" i="29"/>
  <c r="O15" i="29"/>
  <c r="J15" i="29"/>
  <c r="G15" i="29"/>
  <c r="D15" i="29"/>
  <c r="V12" i="29"/>
  <c r="U12" i="29"/>
  <c r="O12" i="29"/>
  <c r="J12" i="29"/>
  <c r="G12" i="29"/>
  <c r="D12" i="29"/>
  <c r="T11" i="29"/>
  <c r="S11" i="29"/>
  <c r="Q11" i="29"/>
  <c r="P11" i="29"/>
  <c r="N11" i="29"/>
  <c r="M11" i="29"/>
  <c r="L11" i="29"/>
  <c r="K11" i="29"/>
  <c r="I11" i="29"/>
  <c r="H11" i="29"/>
  <c r="F11" i="29"/>
  <c r="E11" i="29"/>
  <c r="C11" i="29"/>
  <c r="B11" i="29"/>
  <c r="V10" i="29"/>
  <c r="U10" i="29"/>
  <c r="O10" i="29"/>
  <c r="J10" i="29"/>
  <c r="G10" i="29"/>
  <c r="D10" i="29"/>
  <c r="V9" i="29"/>
  <c r="U9" i="29"/>
  <c r="O9" i="29"/>
  <c r="J9" i="29"/>
  <c r="G9" i="29"/>
  <c r="D9" i="29"/>
  <c r="V8" i="29"/>
  <c r="V11" i="29" s="1"/>
  <c r="U8" i="29"/>
  <c r="O8" i="29"/>
  <c r="O11" i="29" s="1"/>
  <c r="J8" i="29"/>
  <c r="G8" i="29"/>
  <c r="G11" i="29" s="1"/>
  <c r="D8" i="29"/>
  <c r="D11" i="29" s="1"/>
  <c r="T7" i="29"/>
  <c r="S7" i="29"/>
  <c r="Q7" i="29"/>
  <c r="P7" i="29"/>
  <c r="N7" i="29"/>
  <c r="M7" i="29"/>
  <c r="L7" i="29"/>
  <c r="K7" i="29"/>
  <c r="I7" i="29"/>
  <c r="H7" i="29"/>
  <c r="F7" i="29"/>
  <c r="E7" i="29"/>
  <c r="C7" i="29"/>
  <c r="B7" i="29"/>
  <c r="V6" i="29"/>
  <c r="U6" i="29"/>
  <c r="O6" i="29"/>
  <c r="J6" i="29"/>
  <c r="G6" i="29"/>
  <c r="V5" i="29"/>
  <c r="U5" i="29"/>
  <c r="O5" i="29"/>
  <c r="J5" i="29"/>
  <c r="G5" i="29"/>
  <c r="D5" i="29"/>
  <c r="D7" i="29" s="1"/>
  <c r="V4" i="29"/>
  <c r="U4" i="29"/>
  <c r="O4" i="29"/>
  <c r="J4" i="29"/>
  <c r="G4" i="29"/>
  <c r="D4" i="29"/>
  <c r="U15" i="28"/>
  <c r="O15" i="28"/>
  <c r="G15" i="28"/>
  <c r="D15" i="28"/>
  <c r="T14" i="28"/>
  <c r="S14" i="28"/>
  <c r="Q14" i="28"/>
  <c r="P14" i="28"/>
  <c r="N14" i="28"/>
  <c r="M14" i="28"/>
  <c r="L14" i="28"/>
  <c r="K14" i="28"/>
  <c r="I14" i="28"/>
  <c r="H14" i="28"/>
  <c r="F14" i="28"/>
  <c r="E14" i="28"/>
  <c r="C14" i="28"/>
  <c r="B14" i="28"/>
  <c r="T13" i="28"/>
  <c r="S13" i="28"/>
  <c r="R13" i="28"/>
  <c r="Q13" i="28"/>
  <c r="P13" i="28"/>
  <c r="N13" i="28"/>
  <c r="M13" i="28"/>
  <c r="L13" i="28"/>
  <c r="K13" i="28"/>
  <c r="I13" i="28"/>
  <c r="H13" i="28"/>
  <c r="F13" i="28"/>
  <c r="E13" i="28"/>
  <c r="C13" i="28"/>
  <c r="B13" i="28"/>
  <c r="V12" i="28"/>
  <c r="U12" i="28"/>
  <c r="O12" i="28"/>
  <c r="O13" i="28" s="1"/>
  <c r="J12" i="28"/>
  <c r="G12" i="28"/>
  <c r="G13" i="28" s="1"/>
  <c r="D12" i="28"/>
  <c r="T11" i="28"/>
  <c r="S11" i="28"/>
  <c r="Q11" i="28"/>
  <c r="P11" i="28"/>
  <c r="N11" i="28"/>
  <c r="M11" i="28"/>
  <c r="L11" i="28"/>
  <c r="K11" i="28"/>
  <c r="I11" i="28"/>
  <c r="H11" i="28"/>
  <c r="F11" i="28"/>
  <c r="E11" i="28"/>
  <c r="C11" i="28"/>
  <c r="B11" i="28"/>
  <c r="V10" i="28"/>
  <c r="U10" i="28"/>
  <c r="O10" i="28"/>
  <c r="J10" i="28"/>
  <c r="G10" i="28"/>
  <c r="D10" i="28"/>
  <c r="V9" i="28"/>
  <c r="U9" i="28"/>
  <c r="O9" i="28"/>
  <c r="J9" i="28"/>
  <c r="G9" i="28"/>
  <c r="D9" i="28"/>
  <c r="V8" i="28"/>
  <c r="U8" i="28"/>
  <c r="U11" i="28" s="1"/>
  <c r="O8" i="28"/>
  <c r="O11" i="28" s="1"/>
  <c r="J8" i="28"/>
  <c r="J11" i="28" s="1"/>
  <c r="G8" i="28"/>
  <c r="G11" i="28" s="1"/>
  <c r="D8" i="28"/>
  <c r="D11" i="28" s="1"/>
  <c r="T7" i="28"/>
  <c r="S7" i="28"/>
  <c r="Q7" i="28"/>
  <c r="P7" i="28"/>
  <c r="N7" i="28"/>
  <c r="M7" i="28"/>
  <c r="L7" i="28"/>
  <c r="K7" i="28"/>
  <c r="I7" i="28"/>
  <c r="H7" i="28"/>
  <c r="J7" i="28" s="1"/>
  <c r="E7" i="28"/>
  <c r="G7" i="28" s="1"/>
  <c r="C7" i="28"/>
  <c r="B7" i="28"/>
  <c r="V6" i="28"/>
  <c r="U6" i="28"/>
  <c r="O6" i="28"/>
  <c r="J6" i="28"/>
  <c r="G6" i="28"/>
  <c r="D6" i="28"/>
  <c r="V5" i="28"/>
  <c r="V7" i="28" s="1"/>
  <c r="U5" i="28"/>
  <c r="U7" i="28" s="1"/>
  <c r="O5" i="28"/>
  <c r="J5" i="28"/>
  <c r="G5" i="28"/>
  <c r="D5" i="28"/>
  <c r="V4" i="28"/>
  <c r="U4" i="28"/>
  <c r="O4" i="28"/>
  <c r="J4" i="28"/>
  <c r="G4" i="28"/>
  <c r="D4" i="28"/>
  <c r="U15" i="27"/>
  <c r="D15" i="27"/>
  <c r="V12" i="27"/>
  <c r="U12" i="27"/>
  <c r="O12" i="27"/>
  <c r="J12" i="27"/>
  <c r="G12" i="27"/>
  <c r="D12" i="27"/>
  <c r="T11" i="27"/>
  <c r="S11" i="27"/>
  <c r="Q11" i="27"/>
  <c r="P11" i="27"/>
  <c r="N11" i="27"/>
  <c r="M11" i="27"/>
  <c r="L11" i="27"/>
  <c r="K11" i="27"/>
  <c r="I11" i="27"/>
  <c r="H11" i="27"/>
  <c r="F11" i="27"/>
  <c r="E11" i="27"/>
  <c r="C11" i="27"/>
  <c r="B11" i="27"/>
  <c r="V10" i="27"/>
  <c r="U10" i="27"/>
  <c r="O10" i="27"/>
  <c r="J10" i="27"/>
  <c r="G10" i="27"/>
  <c r="D10" i="27"/>
  <c r="V9" i="27"/>
  <c r="U9" i="27"/>
  <c r="O9" i="27"/>
  <c r="J9" i="27"/>
  <c r="G9" i="27"/>
  <c r="D9" i="27"/>
  <c r="V8" i="27"/>
  <c r="U8" i="27"/>
  <c r="O8" i="27"/>
  <c r="O11" i="27" s="1"/>
  <c r="J8" i="27"/>
  <c r="G8" i="27"/>
  <c r="D8" i="27"/>
  <c r="T7" i="27"/>
  <c r="S7" i="27"/>
  <c r="Q7" i="27"/>
  <c r="P7" i="27"/>
  <c r="N7" i="27"/>
  <c r="M7" i="27"/>
  <c r="L7" i="27"/>
  <c r="K7" i="27"/>
  <c r="I7" i="27"/>
  <c r="H7" i="27"/>
  <c r="J7" i="27" s="1"/>
  <c r="F7" i="27"/>
  <c r="E7" i="27"/>
  <c r="C7" i="27"/>
  <c r="B7" i="27"/>
  <c r="V6" i="27"/>
  <c r="U6" i="27"/>
  <c r="O6" i="27"/>
  <c r="J6" i="27"/>
  <c r="G6" i="27"/>
  <c r="D6" i="27"/>
  <c r="V5" i="27"/>
  <c r="V7" i="27" s="1"/>
  <c r="U5" i="27"/>
  <c r="U7" i="27" s="1"/>
  <c r="O5" i="27"/>
  <c r="O7" i="27" s="1"/>
  <c r="J5" i="27"/>
  <c r="G5" i="27"/>
  <c r="D5" i="27"/>
  <c r="D7" i="27" s="1"/>
  <c r="V4" i="27"/>
  <c r="U4" i="27"/>
  <c r="O4" i="27"/>
  <c r="J4" i="27"/>
  <c r="G4" i="27"/>
  <c r="D4" i="27"/>
  <c r="U15" i="26"/>
  <c r="O15" i="26"/>
  <c r="J15" i="26"/>
  <c r="G15" i="26"/>
  <c r="T14" i="26"/>
  <c r="S14" i="26"/>
  <c r="Q14" i="26"/>
  <c r="P14" i="26"/>
  <c r="N14" i="26"/>
  <c r="M14" i="26"/>
  <c r="L14" i="26"/>
  <c r="K14" i="26"/>
  <c r="I14" i="26"/>
  <c r="H14" i="26"/>
  <c r="F14" i="26"/>
  <c r="E14" i="26"/>
  <c r="C14" i="26"/>
  <c r="B14" i="26"/>
  <c r="T13" i="26"/>
  <c r="S13" i="26"/>
  <c r="R13" i="26"/>
  <c r="Q13" i="26"/>
  <c r="P13" i="26"/>
  <c r="N13" i="26"/>
  <c r="M13" i="26"/>
  <c r="L13" i="26"/>
  <c r="K13" i="26"/>
  <c r="I13" i="26"/>
  <c r="H13" i="26"/>
  <c r="F13" i="26"/>
  <c r="E13" i="26"/>
  <c r="C13" i="26"/>
  <c r="B13" i="26"/>
  <c r="V12" i="26"/>
  <c r="U12" i="26"/>
  <c r="O12" i="26"/>
  <c r="O13" i="26" s="1"/>
  <c r="J12" i="26"/>
  <c r="G12" i="26"/>
  <c r="G13" i="26" s="1"/>
  <c r="D12" i="26"/>
  <c r="T11" i="26"/>
  <c r="S11" i="26"/>
  <c r="Q11" i="26"/>
  <c r="P11" i="26"/>
  <c r="N11" i="26"/>
  <c r="M11" i="26"/>
  <c r="L11" i="26"/>
  <c r="K11" i="26"/>
  <c r="I11" i="26"/>
  <c r="H11" i="26"/>
  <c r="F11" i="26"/>
  <c r="E11" i="26"/>
  <c r="C11" i="26"/>
  <c r="B11" i="26"/>
  <c r="V10" i="26"/>
  <c r="U10" i="26"/>
  <c r="O10" i="26"/>
  <c r="J10" i="26"/>
  <c r="G10" i="26"/>
  <c r="D10" i="26"/>
  <c r="V9" i="26"/>
  <c r="U9" i="26"/>
  <c r="O9" i="26"/>
  <c r="J9" i="26"/>
  <c r="G9" i="26"/>
  <c r="D9" i="26"/>
  <c r="V8" i="26"/>
  <c r="V11" i="26" s="1"/>
  <c r="U8" i="26"/>
  <c r="U11" i="26" s="1"/>
  <c r="O8" i="26"/>
  <c r="O11" i="26" s="1"/>
  <c r="J8" i="26"/>
  <c r="J11" i="26" s="1"/>
  <c r="G8" i="26"/>
  <c r="G11" i="26" s="1"/>
  <c r="D8" i="26"/>
  <c r="D11" i="26" s="1"/>
  <c r="T7" i="26"/>
  <c r="S7" i="26"/>
  <c r="Q7" i="26"/>
  <c r="P7" i="26"/>
  <c r="N7" i="26"/>
  <c r="M7" i="26"/>
  <c r="L7" i="26"/>
  <c r="K7" i="26"/>
  <c r="I7" i="26"/>
  <c r="H7" i="26"/>
  <c r="F7" i="26"/>
  <c r="E7" i="26"/>
  <c r="C7" i="26"/>
  <c r="B7" i="26"/>
  <c r="V6" i="26"/>
  <c r="U6" i="26"/>
  <c r="O6" i="26"/>
  <c r="J6" i="26"/>
  <c r="G6" i="26"/>
  <c r="D6" i="26"/>
  <c r="V5" i="26"/>
  <c r="U5" i="26"/>
  <c r="O5" i="26"/>
  <c r="J5" i="26"/>
  <c r="G5" i="26"/>
  <c r="D5" i="26"/>
  <c r="V4" i="26"/>
  <c r="U4" i="26"/>
  <c r="O4" i="26"/>
  <c r="J4" i="26"/>
  <c r="G4" i="26"/>
  <c r="D4" i="26"/>
  <c r="U15" i="25"/>
  <c r="O15" i="25"/>
  <c r="J15" i="25"/>
  <c r="G15" i="25"/>
  <c r="D15" i="25"/>
  <c r="V12" i="25"/>
  <c r="U12" i="25"/>
  <c r="O12" i="25"/>
  <c r="J12" i="25"/>
  <c r="G12" i="25"/>
  <c r="D12" i="25"/>
  <c r="T11" i="25"/>
  <c r="S11" i="25"/>
  <c r="Q11" i="25"/>
  <c r="P11" i="25"/>
  <c r="N11" i="25"/>
  <c r="M11" i="25"/>
  <c r="L11" i="25"/>
  <c r="K11" i="25"/>
  <c r="I11" i="25"/>
  <c r="H11" i="25"/>
  <c r="F11" i="25"/>
  <c r="E11" i="25"/>
  <c r="C11" i="25"/>
  <c r="B11" i="25"/>
  <c r="V10" i="25"/>
  <c r="U10" i="25"/>
  <c r="O10" i="25"/>
  <c r="J10" i="25"/>
  <c r="G10" i="25"/>
  <c r="D10" i="25"/>
  <c r="V9" i="25"/>
  <c r="U9" i="25"/>
  <c r="O9" i="25"/>
  <c r="J9" i="25"/>
  <c r="G9" i="25"/>
  <c r="D9" i="25"/>
  <c r="V8" i="25"/>
  <c r="U8" i="25"/>
  <c r="O8" i="25"/>
  <c r="O11" i="25" s="1"/>
  <c r="J8" i="25"/>
  <c r="G8" i="25"/>
  <c r="G11" i="25" s="1"/>
  <c r="D8" i="25"/>
  <c r="D11" i="25" s="1"/>
  <c r="T7" i="25"/>
  <c r="S7" i="25"/>
  <c r="Q7" i="25"/>
  <c r="P7" i="25"/>
  <c r="N7" i="25"/>
  <c r="M7" i="25"/>
  <c r="L7" i="25"/>
  <c r="K7" i="25"/>
  <c r="I7" i="25"/>
  <c r="H7" i="25"/>
  <c r="J7" i="25" s="1"/>
  <c r="F7" i="25"/>
  <c r="E7" i="25"/>
  <c r="C7" i="25"/>
  <c r="B7" i="25"/>
  <c r="V6" i="25"/>
  <c r="U6" i="25"/>
  <c r="O6" i="25"/>
  <c r="J6" i="25"/>
  <c r="G6" i="25"/>
  <c r="D6" i="25"/>
  <c r="V5" i="25"/>
  <c r="V7" i="25" s="1"/>
  <c r="U5" i="25"/>
  <c r="O5" i="25"/>
  <c r="J5" i="25"/>
  <c r="G5" i="25"/>
  <c r="D5" i="25"/>
  <c r="V4" i="25"/>
  <c r="U4" i="25"/>
  <c r="O4" i="25"/>
  <c r="J4" i="25"/>
  <c r="G4" i="25"/>
  <c r="D4" i="25"/>
  <c r="U15" i="24"/>
  <c r="O15" i="24"/>
  <c r="J15" i="24"/>
  <c r="G15" i="24"/>
  <c r="D15" i="24"/>
  <c r="V12" i="24"/>
  <c r="U12" i="24"/>
  <c r="O12" i="24"/>
  <c r="J12" i="24"/>
  <c r="G12" i="24"/>
  <c r="D12" i="24"/>
  <c r="T11" i="24"/>
  <c r="S11" i="24"/>
  <c r="Q11" i="24"/>
  <c r="P11" i="24"/>
  <c r="N11" i="24"/>
  <c r="M11" i="24"/>
  <c r="L11" i="24"/>
  <c r="K11" i="24"/>
  <c r="I11" i="24"/>
  <c r="H11" i="24"/>
  <c r="F11" i="24"/>
  <c r="E11" i="24"/>
  <c r="C11" i="24"/>
  <c r="B11" i="24"/>
  <c r="V10" i="24"/>
  <c r="U10" i="24"/>
  <c r="O10" i="24"/>
  <c r="J10" i="24"/>
  <c r="D10" i="24"/>
  <c r="V9" i="24"/>
  <c r="U9" i="24"/>
  <c r="O9" i="24"/>
  <c r="J9" i="24"/>
  <c r="G9" i="24"/>
  <c r="V8" i="24"/>
  <c r="U8" i="24"/>
  <c r="O8" i="24"/>
  <c r="J8" i="24"/>
  <c r="G8" i="24"/>
  <c r="D8" i="24"/>
  <c r="D11" i="24" s="1"/>
  <c r="T7" i="24"/>
  <c r="S7" i="24"/>
  <c r="Q7" i="24"/>
  <c r="P7" i="24"/>
  <c r="N7" i="24"/>
  <c r="M7" i="24"/>
  <c r="L7" i="24"/>
  <c r="K7" i="24"/>
  <c r="I7" i="24"/>
  <c r="H7" i="24"/>
  <c r="F7" i="24"/>
  <c r="E7" i="24"/>
  <c r="C7" i="24"/>
  <c r="B7" i="24"/>
  <c r="V6" i="24"/>
  <c r="U6" i="24"/>
  <c r="O6" i="24"/>
  <c r="J6" i="24"/>
  <c r="G6" i="24"/>
  <c r="D6" i="24"/>
  <c r="V5" i="24"/>
  <c r="V7" i="24" s="1"/>
  <c r="U5" i="24"/>
  <c r="U7" i="24" s="1"/>
  <c r="O5" i="24"/>
  <c r="J5" i="24"/>
  <c r="G5" i="24"/>
  <c r="D5" i="24"/>
  <c r="V4" i="24"/>
  <c r="U4" i="24"/>
  <c r="O4" i="24"/>
  <c r="J4" i="24"/>
  <c r="G4" i="24"/>
  <c r="D4" i="24"/>
  <c r="U15" i="23"/>
  <c r="O15" i="23"/>
  <c r="J15" i="23"/>
  <c r="G15" i="23"/>
  <c r="D15" i="23"/>
  <c r="T13" i="23"/>
  <c r="S13" i="23"/>
  <c r="R13" i="23"/>
  <c r="Q13" i="23"/>
  <c r="P13" i="23"/>
  <c r="N13" i="23"/>
  <c r="M13" i="23"/>
  <c r="L13" i="23"/>
  <c r="K13" i="23"/>
  <c r="I13" i="23"/>
  <c r="H13" i="23"/>
  <c r="F13" i="23"/>
  <c r="E13" i="23"/>
  <c r="C13" i="23"/>
  <c r="B13" i="23"/>
  <c r="V12" i="23"/>
  <c r="U12" i="23"/>
  <c r="O12" i="23"/>
  <c r="J12" i="23"/>
  <c r="G12" i="23"/>
  <c r="D12" i="23"/>
  <c r="T11" i="23"/>
  <c r="S11" i="23"/>
  <c r="Q11" i="23"/>
  <c r="P11" i="23"/>
  <c r="N11" i="23"/>
  <c r="M11" i="23"/>
  <c r="L11" i="23"/>
  <c r="K11" i="23"/>
  <c r="I11" i="23"/>
  <c r="H11" i="23"/>
  <c r="F11" i="23"/>
  <c r="E11" i="23"/>
  <c r="C11" i="23"/>
  <c r="B11" i="23"/>
  <c r="V10" i="23"/>
  <c r="U10" i="23"/>
  <c r="O10" i="23"/>
  <c r="J10" i="23"/>
  <c r="G10" i="23"/>
  <c r="D10" i="23"/>
  <c r="V9" i="23"/>
  <c r="U9" i="23"/>
  <c r="O9" i="23"/>
  <c r="J9" i="23"/>
  <c r="G9" i="23"/>
  <c r="D9" i="23"/>
  <c r="V8" i="23"/>
  <c r="U8" i="23"/>
  <c r="O8" i="23"/>
  <c r="O11" i="23" s="1"/>
  <c r="J8" i="23"/>
  <c r="J11" i="23" s="1"/>
  <c r="G8" i="23"/>
  <c r="G11" i="23" s="1"/>
  <c r="D8" i="23"/>
  <c r="D11" i="23" s="1"/>
  <c r="T7" i="23"/>
  <c r="S7" i="23"/>
  <c r="Q7" i="23"/>
  <c r="P7" i="23"/>
  <c r="N7" i="23"/>
  <c r="M7" i="23"/>
  <c r="L7" i="23"/>
  <c r="K7" i="23"/>
  <c r="I7" i="23"/>
  <c r="H7" i="23"/>
  <c r="F7" i="23"/>
  <c r="E7" i="23"/>
  <c r="C7" i="23"/>
  <c r="B7" i="23"/>
  <c r="V6" i="23"/>
  <c r="U6" i="23"/>
  <c r="O6" i="23"/>
  <c r="J6" i="23"/>
  <c r="G6" i="23"/>
  <c r="D6" i="23"/>
  <c r="V5" i="23"/>
  <c r="V7" i="23" s="1"/>
  <c r="U5" i="23"/>
  <c r="U7" i="23" s="1"/>
  <c r="O5" i="23"/>
  <c r="J5" i="23"/>
  <c r="G5" i="23"/>
  <c r="D5" i="23"/>
  <c r="V4" i="23"/>
  <c r="U4" i="23"/>
  <c r="O4" i="23"/>
  <c r="J4" i="23"/>
  <c r="G4" i="23"/>
  <c r="D4" i="23"/>
  <c r="U15" i="22"/>
  <c r="O15" i="22"/>
  <c r="J15" i="22"/>
  <c r="G15" i="22"/>
  <c r="D15" i="22"/>
  <c r="T14" i="22"/>
  <c r="S14" i="22"/>
  <c r="Q14" i="22"/>
  <c r="P14" i="22"/>
  <c r="N14" i="22"/>
  <c r="M14" i="22"/>
  <c r="L14" i="22"/>
  <c r="K14" i="22"/>
  <c r="I14" i="22"/>
  <c r="H14" i="22"/>
  <c r="F14" i="22"/>
  <c r="E14" i="22"/>
  <c r="C14" i="22"/>
  <c r="B14" i="22"/>
  <c r="T13" i="22"/>
  <c r="S13" i="22"/>
  <c r="R13" i="22"/>
  <c r="Q13" i="22"/>
  <c r="P13" i="22"/>
  <c r="N13" i="22"/>
  <c r="M13" i="22"/>
  <c r="L13" i="22"/>
  <c r="K13" i="22"/>
  <c r="I13" i="22"/>
  <c r="H13" i="22"/>
  <c r="F13" i="22"/>
  <c r="E13" i="22"/>
  <c r="C13" i="22"/>
  <c r="B13" i="22"/>
  <c r="V12" i="22"/>
  <c r="U12" i="22"/>
  <c r="O12" i="22"/>
  <c r="O13" i="22" s="1"/>
  <c r="J12" i="22"/>
  <c r="G12" i="22"/>
  <c r="G13" i="22" s="1"/>
  <c r="D12" i="22"/>
  <c r="T11" i="22"/>
  <c r="S11" i="22"/>
  <c r="Q11" i="22"/>
  <c r="P11" i="22"/>
  <c r="N11" i="22"/>
  <c r="M11" i="22"/>
  <c r="L11" i="22"/>
  <c r="K11" i="22"/>
  <c r="I11" i="22"/>
  <c r="H11" i="22"/>
  <c r="F11" i="22"/>
  <c r="E11" i="22"/>
  <c r="C11" i="22"/>
  <c r="B11" i="22"/>
  <c r="V10" i="22"/>
  <c r="U10" i="22"/>
  <c r="O10" i="22"/>
  <c r="J10" i="22"/>
  <c r="G10" i="22"/>
  <c r="D10" i="22"/>
  <c r="V9" i="22"/>
  <c r="U9" i="22"/>
  <c r="O9" i="22"/>
  <c r="J9" i="22"/>
  <c r="G9" i="22"/>
  <c r="D9" i="22"/>
  <c r="V8" i="22"/>
  <c r="U8" i="22"/>
  <c r="O8" i="22"/>
  <c r="J8" i="22"/>
  <c r="G8" i="22"/>
  <c r="D8" i="22"/>
  <c r="D11" i="22" s="1"/>
  <c r="T7" i="22"/>
  <c r="S7" i="22"/>
  <c r="Q7" i="22"/>
  <c r="P7" i="22"/>
  <c r="N7" i="22"/>
  <c r="M7" i="22"/>
  <c r="L7" i="22"/>
  <c r="K7" i="22"/>
  <c r="I7" i="22"/>
  <c r="H7" i="22"/>
  <c r="F7" i="22"/>
  <c r="E7" i="22"/>
  <c r="C7" i="22"/>
  <c r="B7" i="22"/>
  <c r="V6" i="22"/>
  <c r="U6" i="22"/>
  <c r="O6" i="22"/>
  <c r="J6" i="22"/>
  <c r="G6" i="22"/>
  <c r="D6" i="22"/>
  <c r="V5" i="22"/>
  <c r="V7" i="22" s="1"/>
  <c r="U5" i="22"/>
  <c r="U7" i="22" s="1"/>
  <c r="O5" i="22"/>
  <c r="J5" i="22"/>
  <c r="G5" i="22"/>
  <c r="D5" i="22"/>
  <c r="V4" i="22"/>
  <c r="U4" i="22"/>
  <c r="O4" i="22"/>
  <c r="J4" i="22"/>
  <c r="G4" i="22"/>
  <c r="D4" i="22"/>
  <c r="U15" i="21"/>
  <c r="O15" i="21"/>
  <c r="J15" i="21"/>
  <c r="G15" i="21"/>
  <c r="D15" i="21"/>
  <c r="T14" i="21"/>
  <c r="S14" i="21"/>
  <c r="Q14" i="21"/>
  <c r="P14" i="21"/>
  <c r="N14" i="21"/>
  <c r="M14" i="21"/>
  <c r="L14" i="21"/>
  <c r="K14" i="21"/>
  <c r="I14" i="21"/>
  <c r="H14" i="21"/>
  <c r="F14" i="21"/>
  <c r="E14" i="21"/>
  <c r="C14" i="21"/>
  <c r="B14" i="21"/>
  <c r="T13" i="21"/>
  <c r="S13" i="21"/>
  <c r="R13" i="21"/>
  <c r="Q13" i="21"/>
  <c r="P13" i="21"/>
  <c r="N13" i="21"/>
  <c r="M13" i="21"/>
  <c r="L13" i="21"/>
  <c r="K13" i="21"/>
  <c r="I13" i="21"/>
  <c r="H13" i="21"/>
  <c r="F13" i="21"/>
  <c r="E13" i="21"/>
  <c r="C13" i="21"/>
  <c r="B13" i="21"/>
  <c r="V12" i="21"/>
  <c r="U12" i="21"/>
  <c r="O12" i="21"/>
  <c r="O13" i="21" s="1"/>
  <c r="J12" i="21"/>
  <c r="G12" i="21"/>
  <c r="G13" i="21" s="1"/>
  <c r="D12" i="21"/>
  <c r="T11" i="21"/>
  <c r="S11" i="21"/>
  <c r="Q11" i="21"/>
  <c r="P11" i="21"/>
  <c r="N11" i="21"/>
  <c r="M11" i="21"/>
  <c r="L11" i="21"/>
  <c r="K11" i="21"/>
  <c r="I11" i="21"/>
  <c r="H11" i="21"/>
  <c r="F11" i="21"/>
  <c r="E11" i="21"/>
  <c r="C11" i="21"/>
  <c r="B11" i="21"/>
  <c r="V10" i="21"/>
  <c r="U10" i="21"/>
  <c r="O10" i="21"/>
  <c r="J10" i="21"/>
  <c r="G10" i="21"/>
  <c r="D10" i="21"/>
  <c r="V9" i="21"/>
  <c r="U9" i="21"/>
  <c r="J9" i="21"/>
  <c r="G9" i="21"/>
  <c r="D9" i="21"/>
  <c r="V8" i="21"/>
  <c r="U8" i="21"/>
  <c r="O8" i="21"/>
  <c r="O11" i="21" s="1"/>
  <c r="J8" i="21"/>
  <c r="G8" i="21"/>
  <c r="D8" i="21"/>
  <c r="T7" i="21"/>
  <c r="S7" i="21"/>
  <c r="Q7" i="21"/>
  <c r="P7" i="21"/>
  <c r="N7" i="21"/>
  <c r="M7" i="21"/>
  <c r="L7" i="21"/>
  <c r="K7" i="21"/>
  <c r="I7" i="21"/>
  <c r="H7" i="21"/>
  <c r="F7" i="21"/>
  <c r="E7" i="21"/>
  <c r="G7" i="21" s="1"/>
  <c r="C7" i="21"/>
  <c r="B7" i="21"/>
  <c r="V6" i="21"/>
  <c r="U6" i="21"/>
  <c r="O6" i="21"/>
  <c r="J6" i="21"/>
  <c r="G6" i="21"/>
  <c r="D6" i="21"/>
  <c r="V5" i="21"/>
  <c r="V7" i="21" s="1"/>
  <c r="U5" i="21"/>
  <c r="U7" i="21" s="1"/>
  <c r="O5" i="21"/>
  <c r="O7" i="21" s="1"/>
  <c r="J5" i="21"/>
  <c r="G5" i="21"/>
  <c r="D5" i="21"/>
  <c r="D7" i="21" s="1"/>
  <c r="V4" i="21"/>
  <c r="U4" i="21"/>
  <c r="O4" i="21"/>
  <c r="J4" i="21"/>
  <c r="G4" i="21"/>
  <c r="D4" i="21"/>
  <c r="V15" i="32"/>
  <c r="U15" i="32"/>
  <c r="O15" i="32"/>
  <c r="J15" i="32"/>
  <c r="G15" i="32"/>
  <c r="D15" i="32"/>
  <c r="V12" i="32"/>
  <c r="U12" i="32"/>
  <c r="O12" i="32"/>
  <c r="J12" i="32"/>
  <c r="G12" i="32"/>
  <c r="D12" i="32"/>
  <c r="T11" i="32"/>
  <c r="S11" i="32"/>
  <c r="Q11" i="32"/>
  <c r="P11" i="32"/>
  <c r="N11" i="32"/>
  <c r="M11" i="32"/>
  <c r="L11" i="32"/>
  <c r="K11" i="32"/>
  <c r="I11" i="32"/>
  <c r="H11" i="32"/>
  <c r="F11" i="32"/>
  <c r="E11" i="32"/>
  <c r="C11" i="32"/>
  <c r="B11" i="32"/>
  <c r="V10" i="32"/>
  <c r="U10" i="32"/>
  <c r="O10" i="32"/>
  <c r="J10" i="32"/>
  <c r="G10" i="32"/>
  <c r="D10" i="32"/>
  <c r="V9" i="32"/>
  <c r="U9" i="32"/>
  <c r="O9" i="32"/>
  <c r="J9" i="32"/>
  <c r="G9" i="32"/>
  <c r="D9" i="32"/>
  <c r="V8" i="32"/>
  <c r="V11" i="32" s="1"/>
  <c r="U8" i="32"/>
  <c r="O8" i="32"/>
  <c r="J8" i="32"/>
  <c r="G8" i="32"/>
  <c r="D8" i="32"/>
  <c r="T7" i="32"/>
  <c r="S7" i="32"/>
  <c r="Q7" i="32"/>
  <c r="P7" i="32"/>
  <c r="N7" i="32"/>
  <c r="M7" i="32"/>
  <c r="L7" i="32"/>
  <c r="K7" i="32"/>
  <c r="I7" i="32"/>
  <c r="H7" i="32"/>
  <c r="F7" i="32"/>
  <c r="E7" i="32"/>
  <c r="C7" i="32"/>
  <c r="B7" i="32"/>
  <c r="U6" i="32"/>
  <c r="O6" i="32"/>
  <c r="J6" i="32"/>
  <c r="G6" i="32"/>
  <c r="D6" i="32"/>
  <c r="V5" i="32"/>
  <c r="U5" i="32"/>
  <c r="U7" i="32" s="1"/>
  <c r="O5" i="32"/>
  <c r="O7" i="32" s="1"/>
  <c r="J5" i="32"/>
  <c r="G5" i="32"/>
  <c r="D5" i="32"/>
  <c r="D7" i="32" s="1"/>
  <c r="V4" i="32"/>
  <c r="U4" i="32"/>
  <c r="O4" i="32"/>
  <c r="J4" i="32"/>
  <c r="G4" i="32"/>
  <c r="D4" i="32"/>
  <c r="V15" i="31"/>
  <c r="U15" i="31"/>
  <c r="O15" i="31"/>
  <c r="J15" i="31"/>
  <c r="G15" i="31"/>
  <c r="D15" i="31"/>
  <c r="V12" i="31"/>
  <c r="U12" i="31"/>
  <c r="O12" i="31"/>
  <c r="J12" i="31"/>
  <c r="G12" i="31"/>
  <c r="D12" i="31"/>
  <c r="T11" i="31"/>
  <c r="S11" i="31"/>
  <c r="Q11" i="31"/>
  <c r="P11" i="31"/>
  <c r="N11" i="31"/>
  <c r="M11" i="31"/>
  <c r="L11" i="31"/>
  <c r="K11" i="31"/>
  <c r="I11" i="31"/>
  <c r="H11" i="31"/>
  <c r="F11" i="31"/>
  <c r="E11" i="31"/>
  <c r="C11" i="31"/>
  <c r="B11" i="31"/>
  <c r="V10" i="31"/>
  <c r="U10" i="31"/>
  <c r="O10" i="31"/>
  <c r="J10" i="31"/>
  <c r="G10" i="31"/>
  <c r="D10" i="31"/>
  <c r="V9" i="31"/>
  <c r="U9" i="31"/>
  <c r="O9" i="31"/>
  <c r="J9" i="31"/>
  <c r="G9" i="31"/>
  <c r="D9" i="31"/>
  <c r="V8" i="31"/>
  <c r="U8" i="31"/>
  <c r="O8" i="31"/>
  <c r="J8" i="31"/>
  <c r="G8" i="31"/>
  <c r="G11" i="31" s="1"/>
  <c r="D8" i="31"/>
  <c r="D11" i="31" s="1"/>
  <c r="T7" i="31"/>
  <c r="S7" i="31"/>
  <c r="Q7" i="31"/>
  <c r="P7" i="31"/>
  <c r="N7" i="31"/>
  <c r="M7" i="31"/>
  <c r="L7" i="31"/>
  <c r="K7" i="31"/>
  <c r="I7" i="31"/>
  <c r="H7" i="31"/>
  <c r="F7" i="31"/>
  <c r="E7" i="31"/>
  <c r="C7" i="31"/>
  <c r="B7" i="31"/>
  <c r="V6" i="31"/>
  <c r="U6" i="31"/>
  <c r="O6" i="31"/>
  <c r="J6" i="31"/>
  <c r="G6" i="31"/>
  <c r="D6" i="31"/>
  <c r="V5" i="31"/>
  <c r="V7" i="31" s="1"/>
  <c r="U5" i="31"/>
  <c r="U7" i="31" s="1"/>
  <c r="O5" i="31"/>
  <c r="O7" i="31" s="1"/>
  <c r="J5" i="31"/>
  <c r="G5" i="31"/>
  <c r="D5" i="31"/>
  <c r="V4" i="31"/>
  <c r="U4" i="31"/>
  <c r="O4" i="31"/>
  <c r="J4" i="31"/>
  <c r="G4" i="31"/>
  <c r="D4" i="31"/>
  <c r="F7" i="30"/>
  <c r="E7" i="30"/>
  <c r="U15" i="30"/>
  <c r="O15" i="30"/>
  <c r="J15" i="30"/>
  <c r="G15" i="30"/>
  <c r="D15" i="30"/>
  <c r="V12" i="30"/>
  <c r="U12" i="30"/>
  <c r="O12" i="30"/>
  <c r="J12" i="30"/>
  <c r="G12" i="30"/>
  <c r="D12" i="30"/>
  <c r="T11" i="30"/>
  <c r="S11" i="30"/>
  <c r="Q11" i="30"/>
  <c r="P11" i="30"/>
  <c r="N11" i="30"/>
  <c r="M11" i="30"/>
  <c r="L11" i="30"/>
  <c r="K11" i="30"/>
  <c r="I11" i="30"/>
  <c r="H11" i="30"/>
  <c r="F11" i="30"/>
  <c r="E11" i="30"/>
  <c r="C11" i="30"/>
  <c r="B11" i="30"/>
  <c r="V10" i="30"/>
  <c r="U10" i="30"/>
  <c r="O10" i="30"/>
  <c r="J10" i="30"/>
  <c r="G10" i="30"/>
  <c r="D10" i="30"/>
  <c r="V9" i="30"/>
  <c r="U9" i="30"/>
  <c r="O9" i="30"/>
  <c r="J9" i="30"/>
  <c r="G9" i="30"/>
  <c r="D9" i="30"/>
  <c r="V8" i="30"/>
  <c r="U8" i="30"/>
  <c r="O8" i="30"/>
  <c r="J8" i="30"/>
  <c r="G8" i="30"/>
  <c r="D8" i="30"/>
  <c r="T7" i="30"/>
  <c r="S7" i="30"/>
  <c r="Q7" i="30"/>
  <c r="P7" i="30"/>
  <c r="N7" i="30"/>
  <c r="M7" i="30"/>
  <c r="L7" i="30"/>
  <c r="K7" i="30"/>
  <c r="I7" i="30"/>
  <c r="H7" i="30"/>
  <c r="C7" i="30"/>
  <c r="B7" i="30"/>
  <c r="V6" i="30"/>
  <c r="U6" i="30"/>
  <c r="O6" i="30"/>
  <c r="J6" i="30"/>
  <c r="G6" i="30"/>
  <c r="D6" i="30"/>
  <c r="V5" i="30"/>
  <c r="V7" i="30" s="1"/>
  <c r="U5" i="30"/>
  <c r="U7" i="30" s="1"/>
  <c r="O5" i="30"/>
  <c r="J5" i="30"/>
  <c r="G5" i="30"/>
  <c r="D5" i="30"/>
  <c r="V4" i="30"/>
  <c r="U4" i="30"/>
  <c r="O4" i="30"/>
  <c r="J4" i="30"/>
  <c r="G4" i="30"/>
  <c r="D4" i="30"/>
  <c r="U15" i="9"/>
  <c r="O15" i="9"/>
  <c r="J15" i="9"/>
  <c r="G15" i="9"/>
  <c r="U12" i="9"/>
  <c r="U13" i="9" s="1"/>
  <c r="O12" i="9"/>
  <c r="O13" i="9" s="1"/>
  <c r="J12" i="9"/>
  <c r="J13" i="9" s="1"/>
  <c r="G12" i="9"/>
  <c r="G13" i="9" s="1"/>
  <c r="U9" i="9"/>
  <c r="U10" i="9"/>
  <c r="O9" i="9"/>
  <c r="O10" i="9"/>
  <c r="J9" i="9"/>
  <c r="J10" i="9"/>
  <c r="G9" i="9"/>
  <c r="G10" i="9"/>
  <c r="U8" i="9"/>
  <c r="O8" i="9"/>
  <c r="J8" i="9"/>
  <c r="G8" i="9"/>
  <c r="U5" i="9"/>
  <c r="U6" i="9"/>
  <c r="O5" i="9"/>
  <c r="O6" i="9"/>
  <c r="J5" i="9"/>
  <c r="J6" i="9"/>
  <c r="G5" i="9"/>
  <c r="G6" i="9"/>
  <c r="D15" i="9"/>
  <c r="D12" i="9"/>
  <c r="D13" i="9" s="1"/>
  <c r="D8" i="9"/>
  <c r="D9" i="9"/>
  <c r="D10" i="9"/>
  <c r="D6" i="9"/>
  <c r="D5" i="9"/>
  <c r="I7" i="18"/>
  <c r="D4" i="18"/>
  <c r="G4" i="18"/>
  <c r="J4" i="18"/>
  <c r="O4" i="18"/>
  <c r="U4" i="18"/>
  <c r="V4" i="18"/>
  <c r="C7" i="18"/>
  <c r="E7" i="18"/>
  <c r="F7" i="18"/>
  <c r="H7" i="18"/>
  <c r="K7" i="18"/>
  <c r="L7" i="18"/>
  <c r="M7" i="18"/>
  <c r="N7" i="18"/>
  <c r="P7" i="18"/>
  <c r="Q7" i="18"/>
  <c r="S7" i="18"/>
  <c r="T7" i="18"/>
  <c r="B11" i="18"/>
  <c r="C11" i="18"/>
  <c r="E11" i="18"/>
  <c r="F11" i="18"/>
  <c r="H11" i="18"/>
  <c r="I11" i="18"/>
  <c r="K11" i="18"/>
  <c r="L11" i="18"/>
  <c r="M11" i="18"/>
  <c r="N11" i="18"/>
  <c r="P11" i="18"/>
  <c r="Q11" i="18"/>
  <c r="S11" i="18"/>
  <c r="T11" i="18"/>
  <c r="G7" i="32" l="1"/>
  <c r="U14" i="21"/>
  <c r="J14" i="27"/>
  <c r="J13" i="27"/>
  <c r="V13" i="21"/>
  <c r="V14" i="21"/>
  <c r="O14" i="27"/>
  <c r="O13" i="27"/>
  <c r="D13" i="29"/>
  <c r="D14" i="29"/>
  <c r="O7" i="22"/>
  <c r="U14" i="27"/>
  <c r="U13" i="27"/>
  <c r="G13" i="29"/>
  <c r="G14" i="29"/>
  <c r="V11" i="27"/>
  <c r="V13" i="27"/>
  <c r="V14" i="27"/>
  <c r="J14" i="29"/>
  <c r="J13" i="29"/>
  <c r="D14" i="30"/>
  <c r="D13" i="30"/>
  <c r="D13" i="24"/>
  <c r="D14" i="24"/>
  <c r="D14" i="26"/>
  <c r="O13" i="29"/>
  <c r="O14" i="29"/>
  <c r="G14" i="30"/>
  <c r="G13" i="30"/>
  <c r="D14" i="25"/>
  <c r="D13" i="25"/>
  <c r="D14" i="28"/>
  <c r="U13" i="29"/>
  <c r="U14" i="29"/>
  <c r="J14" i="30"/>
  <c r="J13" i="30"/>
  <c r="D14" i="23"/>
  <c r="J13" i="24"/>
  <c r="J14" i="24"/>
  <c r="G13" i="25"/>
  <c r="G14" i="25"/>
  <c r="J14" i="26"/>
  <c r="V14" i="29"/>
  <c r="V13" i="29"/>
  <c r="O14" i="30"/>
  <c r="O13" i="30"/>
  <c r="G13" i="23"/>
  <c r="G14" i="23"/>
  <c r="O14" i="24"/>
  <c r="O13" i="24"/>
  <c r="J13" i="25"/>
  <c r="J14" i="25"/>
  <c r="J14" i="28"/>
  <c r="D13" i="31"/>
  <c r="D14" i="31"/>
  <c r="J14" i="23"/>
  <c r="U14" i="24"/>
  <c r="U13" i="24"/>
  <c r="O14" i="25"/>
  <c r="O13" i="25"/>
  <c r="U14" i="26"/>
  <c r="V14" i="18"/>
  <c r="V13" i="18"/>
  <c r="G13" i="31"/>
  <c r="G14" i="31"/>
  <c r="D14" i="22"/>
  <c r="O13" i="23"/>
  <c r="O14" i="23"/>
  <c r="U13" i="25"/>
  <c r="U14" i="25"/>
  <c r="U14" i="28"/>
  <c r="J13" i="31"/>
  <c r="J14" i="31"/>
  <c r="G11" i="22"/>
  <c r="U11" i="23"/>
  <c r="U14" i="23"/>
  <c r="V11" i="25"/>
  <c r="V14" i="25"/>
  <c r="V13" i="25"/>
  <c r="D7" i="26"/>
  <c r="V11" i="28"/>
  <c r="O11" i="31"/>
  <c r="O13" i="31"/>
  <c r="O14" i="31"/>
  <c r="J14" i="22"/>
  <c r="V14" i="23"/>
  <c r="D7" i="25"/>
  <c r="U13" i="31"/>
  <c r="U14" i="31"/>
  <c r="D11" i="32"/>
  <c r="D14" i="21"/>
  <c r="O11" i="22"/>
  <c r="D7" i="23"/>
  <c r="D7" i="24"/>
  <c r="D7" i="28"/>
  <c r="U14" i="30"/>
  <c r="U13" i="30"/>
  <c r="V11" i="31"/>
  <c r="V13" i="31"/>
  <c r="V14" i="31"/>
  <c r="G11" i="32"/>
  <c r="D11" i="21"/>
  <c r="U14" i="22"/>
  <c r="O7" i="26"/>
  <c r="J5" i="18"/>
  <c r="D7" i="31"/>
  <c r="G11" i="21"/>
  <c r="J14" i="21"/>
  <c r="V11" i="22"/>
  <c r="O7" i="25"/>
  <c r="U7" i="26"/>
  <c r="D11" i="27"/>
  <c r="D14" i="27"/>
  <c r="D13" i="27"/>
  <c r="O11" i="32"/>
  <c r="D7" i="22"/>
  <c r="O7" i="23"/>
  <c r="O7" i="24"/>
  <c r="U7" i="25"/>
  <c r="V7" i="26"/>
  <c r="G11" i="27"/>
  <c r="G13" i="27"/>
  <c r="G14" i="27"/>
  <c r="O7" i="28"/>
  <c r="U7" i="29"/>
  <c r="O7" i="29"/>
  <c r="G7" i="29"/>
  <c r="V7" i="29"/>
  <c r="J7" i="29"/>
  <c r="V13" i="28"/>
  <c r="V14" i="28"/>
  <c r="V16" i="18"/>
  <c r="D9" i="18"/>
  <c r="G7" i="27"/>
  <c r="G13" i="24"/>
  <c r="G14" i="24"/>
  <c r="V14" i="24"/>
  <c r="V13" i="24"/>
  <c r="G7" i="26"/>
  <c r="V14" i="26"/>
  <c r="V13" i="26"/>
  <c r="J7" i="26"/>
  <c r="D10" i="18"/>
  <c r="O11" i="24"/>
  <c r="G11" i="24"/>
  <c r="V11" i="24"/>
  <c r="J7" i="24"/>
  <c r="G7" i="24"/>
  <c r="G7" i="25"/>
  <c r="O15" i="18"/>
  <c r="V11" i="23"/>
  <c r="J7" i="23"/>
  <c r="G7" i="23"/>
  <c r="V13" i="23"/>
  <c r="O14" i="22"/>
  <c r="G14" i="22"/>
  <c r="V14" i="22"/>
  <c r="U10" i="18"/>
  <c r="O10" i="18"/>
  <c r="J10" i="18"/>
  <c r="G10" i="18"/>
  <c r="O9" i="18"/>
  <c r="U9" i="18"/>
  <c r="O6" i="18"/>
  <c r="J7" i="22"/>
  <c r="G5" i="18"/>
  <c r="G7" i="22"/>
  <c r="O14" i="21"/>
  <c r="G14" i="21"/>
  <c r="U15" i="18"/>
  <c r="G15" i="18"/>
  <c r="J15" i="18"/>
  <c r="D15" i="18"/>
  <c r="J7" i="21"/>
  <c r="U6" i="18"/>
  <c r="U7" i="18" s="1"/>
  <c r="J6" i="18"/>
  <c r="G6" i="18"/>
  <c r="D6" i="18"/>
  <c r="V11" i="21"/>
  <c r="J9" i="18"/>
  <c r="G9" i="18"/>
  <c r="V14" i="30"/>
  <c r="V13" i="30"/>
  <c r="V7" i="32"/>
  <c r="U14" i="32"/>
  <c r="U13" i="32"/>
  <c r="O14" i="32"/>
  <c r="O13" i="32"/>
  <c r="J14" i="32"/>
  <c r="J13" i="32"/>
  <c r="G14" i="32"/>
  <c r="G13" i="32"/>
  <c r="D14" i="32"/>
  <c r="D13" i="32"/>
  <c r="V14" i="32"/>
  <c r="V13" i="32"/>
  <c r="J7" i="32"/>
  <c r="G7" i="31"/>
  <c r="J7" i="31"/>
  <c r="U12" i="18"/>
  <c r="O12" i="18"/>
  <c r="J12" i="18"/>
  <c r="G12" i="18"/>
  <c r="D12" i="18"/>
  <c r="U11" i="30"/>
  <c r="U8" i="18"/>
  <c r="O11" i="30"/>
  <c r="O8" i="18"/>
  <c r="O16" i="18" s="1"/>
  <c r="J11" i="30"/>
  <c r="J8" i="18"/>
  <c r="G8" i="18"/>
  <c r="D11" i="30"/>
  <c r="D8" i="18"/>
  <c r="O7" i="30"/>
  <c r="O5" i="18"/>
  <c r="G7" i="30"/>
  <c r="D7" i="30"/>
  <c r="D5" i="18"/>
  <c r="V11" i="18"/>
  <c r="J11" i="29"/>
  <c r="U11" i="29"/>
  <c r="D13" i="28"/>
  <c r="J13" i="28"/>
  <c r="G14" i="28"/>
  <c r="O14" i="28"/>
  <c r="U13" i="28"/>
  <c r="J11" i="27"/>
  <c r="U11" i="27"/>
  <c r="D13" i="26"/>
  <c r="J13" i="26"/>
  <c r="G14" i="26"/>
  <c r="O14" i="26"/>
  <c r="U13" i="26"/>
  <c r="J11" i="25"/>
  <c r="U11" i="25"/>
  <c r="J11" i="24"/>
  <c r="U11" i="24"/>
  <c r="D13" i="23"/>
  <c r="J13" i="23"/>
  <c r="U13" i="23"/>
  <c r="J11" i="22"/>
  <c r="U11" i="22"/>
  <c r="D13" i="22"/>
  <c r="J13" i="22"/>
  <c r="J11" i="21"/>
  <c r="U11" i="21"/>
  <c r="D13" i="21"/>
  <c r="J13" i="21"/>
  <c r="U13" i="21"/>
  <c r="J11" i="32"/>
  <c r="U11" i="32"/>
  <c r="J11" i="31"/>
  <c r="U11" i="31"/>
  <c r="J7" i="30"/>
  <c r="G11" i="30"/>
  <c r="V11" i="30"/>
  <c r="B7" i="18"/>
  <c r="V7" i="18"/>
  <c r="G7" i="18"/>
  <c r="J7" i="18"/>
  <c r="D14" i="18" l="1"/>
  <c r="D13" i="18"/>
  <c r="J13" i="18"/>
  <c r="J14" i="18"/>
  <c r="O14" i="18"/>
  <c r="O13" i="18"/>
  <c r="U13" i="18"/>
  <c r="U14" i="18"/>
  <c r="G13" i="18"/>
  <c r="G14" i="18"/>
  <c r="G16" i="18"/>
  <c r="U16" i="18"/>
  <c r="J16" i="18"/>
  <c r="D16" i="18"/>
  <c r="D7" i="18"/>
  <c r="O7" i="18"/>
  <c r="U11" i="18"/>
  <c r="O11" i="18"/>
  <c r="J11" i="18"/>
  <c r="G11" i="18"/>
  <c r="D11" i="18"/>
  <c r="V8" i="9"/>
  <c r="V5" i="9"/>
  <c r="V9" i="9"/>
  <c r="V6" i="9"/>
  <c r="V12" i="9"/>
  <c r="V13" i="9" s="1"/>
  <c r="T14" i="9" l="1"/>
  <c r="S14" i="9"/>
  <c r="N14" i="9"/>
  <c r="M14" i="9"/>
  <c r="I14" i="9"/>
  <c r="H14" i="9"/>
  <c r="Q14" i="9"/>
  <c r="P14" i="9"/>
  <c r="L14" i="9"/>
  <c r="K14" i="9"/>
  <c r="F14" i="9"/>
  <c r="E14" i="9"/>
  <c r="C14" i="9"/>
  <c r="B14" i="9"/>
  <c r="T11" i="9" l="1"/>
  <c r="S11" i="9"/>
  <c r="Q11" i="9"/>
  <c r="P11" i="9"/>
  <c r="N11" i="9"/>
  <c r="M11" i="9"/>
  <c r="L11" i="9"/>
  <c r="K11" i="9"/>
  <c r="I11" i="9"/>
  <c r="H11" i="9"/>
  <c r="F11" i="9"/>
  <c r="E11" i="9"/>
  <c r="C11" i="9"/>
  <c r="B11" i="9"/>
  <c r="P7" i="9"/>
  <c r="Q7" i="9"/>
  <c r="S7" i="9"/>
  <c r="T7" i="9"/>
  <c r="M7" i="9"/>
  <c r="N7" i="9"/>
  <c r="K7" i="9"/>
  <c r="L7" i="9"/>
  <c r="H7" i="9"/>
  <c r="I7" i="9"/>
  <c r="E7" i="9"/>
  <c r="F7" i="9"/>
  <c r="B7" i="9"/>
  <c r="C7" i="9"/>
  <c r="V15" i="9" l="1"/>
  <c r="V10" i="9"/>
  <c r="O11" i="9"/>
  <c r="D11" i="9"/>
  <c r="G7" i="9"/>
  <c r="O7" i="9"/>
  <c r="V4" i="9"/>
  <c r="U4" i="9"/>
  <c r="U14" i="9" s="1"/>
  <c r="O4" i="9"/>
  <c r="O14" i="9" s="1"/>
  <c r="J4" i="9"/>
  <c r="J14" i="9" s="1"/>
  <c r="G4" i="9"/>
  <c r="G14" i="9" s="1"/>
  <c r="D4" i="9"/>
  <c r="D14" i="9" s="1"/>
  <c r="V14" i="9" l="1"/>
  <c r="U7" i="9"/>
  <c r="U11" i="9"/>
  <c r="V11" i="9"/>
  <c r="J11" i="9"/>
  <c r="G11" i="9"/>
  <c r="V7" i="9"/>
  <c r="J7" i="9"/>
  <c r="D7" i="9"/>
</calcChain>
</file>

<file path=xl/sharedStrings.xml><?xml version="1.0" encoding="utf-8"?>
<sst xmlns="http://schemas.openxmlformats.org/spreadsheetml/2006/main" count="533" uniqueCount="55">
  <si>
    <t>Transfert d'une autre unité</t>
  </si>
  <si>
    <t>Décès</t>
  </si>
  <si>
    <t>Jours d'hospitalisation</t>
  </si>
  <si>
    <t>Durée moyenne de séjour</t>
  </si>
  <si>
    <t>Transfert vers une autre unité</t>
  </si>
  <si>
    <t>Total mouvements</t>
  </si>
  <si>
    <t xml:space="preserve">Total mouvements </t>
  </si>
  <si>
    <t xml:space="preserve">Jours présences 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</si>
  <si>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</si>
  <si>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</si>
  <si>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</si>
  <si>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</si>
  <si>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</si>
  <si>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</si>
  <si>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</si>
  <si>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</si>
  <si>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</si>
  <si>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</si>
  <si>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</si>
  <si>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</si>
  <si>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H3</t>
  </si>
  <si>
    <t>H4</t>
  </si>
  <si>
    <t>Nombre de lits dressés</t>
  </si>
  <si>
    <t>% d'occupation  lits dressés</t>
  </si>
  <si>
    <t>Grand Total</t>
  </si>
  <si>
    <t>ADMISSIONS</t>
  </si>
  <si>
    <t>DÉPARTS</t>
  </si>
  <si>
    <t>Moyenne de patients par jour dans la période</t>
  </si>
  <si>
    <t>Tableau des unités des patients admis et radiés durant la prériode</t>
  </si>
  <si>
    <t>H2</t>
  </si>
  <si>
    <t>Total A</t>
  </si>
  <si>
    <t>Total B</t>
  </si>
  <si>
    <t>Total C</t>
  </si>
  <si>
    <t>Total E</t>
  </si>
  <si>
    <t>Total H</t>
  </si>
  <si>
    <t>2020-2021</t>
  </si>
  <si>
    <t>Période 2      2020-2021</t>
  </si>
  <si>
    <t>Période 1      2020-2021</t>
  </si>
  <si>
    <t>N/A</t>
  </si>
  <si>
    <t>Période 13      2020-2021</t>
  </si>
  <si>
    <t>Période 12     2020-2021</t>
  </si>
  <si>
    <t>Période 11     2020-2021</t>
  </si>
  <si>
    <t>Période 10      2020-2021</t>
  </si>
  <si>
    <t>Période 3      2020-2021</t>
  </si>
  <si>
    <t>Période 4      2020-2021</t>
  </si>
  <si>
    <t>Période 5      2020-2021</t>
  </si>
  <si>
    <t>Période 6      2020-2021</t>
  </si>
  <si>
    <t>Période 7     2020-2021</t>
  </si>
  <si>
    <t>Période 9      2020-2021</t>
  </si>
  <si>
    <r>
      <t xml:space="preserve">% d'occupation  lits dressés </t>
    </r>
    <r>
      <rPr>
        <b/>
        <sz val="16"/>
        <color theme="8" tint="0.39997558519241921"/>
        <rFont val="Arial Narrow"/>
        <family val="2"/>
      </rPr>
      <t>*</t>
    </r>
  </si>
  <si>
    <t>NA</t>
  </si>
  <si>
    <r>
      <t>Moyenne de patients par pér. depuis P.1</t>
    </r>
    <r>
      <rPr>
        <b/>
        <sz val="12"/>
        <color theme="8" tint="0.39997558519241921"/>
        <rFont val="Arial Narrow"/>
        <family val="2"/>
      </rPr>
      <t xml:space="preserve"> </t>
    </r>
    <r>
      <rPr>
        <sz val="18"/>
        <color theme="4" tint="-0.249977111117893"/>
        <rFont val="Arial Narrow"/>
        <family val="2"/>
      </rPr>
      <t>*</t>
    </r>
  </si>
  <si>
    <r>
      <t>% d'occupation  lits dressés</t>
    </r>
    <r>
      <rPr>
        <b/>
        <sz val="12"/>
        <color theme="8" tint="0.39997558519241921"/>
        <rFont val="Arial Narrow"/>
        <family val="2"/>
      </rPr>
      <t xml:space="preserve"> </t>
    </r>
    <r>
      <rPr>
        <b/>
        <sz val="16"/>
        <color theme="4" tint="-0.249977111117893"/>
        <rFont val="Arial Narrow"/>
        <family val="2"/>
      </rPr>
      <t>*</t>
    </r>
  </si>
  <si>
    <r>
      <rPr>
        <sz val="10"/>
        <color theme="1"/>
        <rFont val="Arial"/>
        <family val="2"/>
      </rPr>
      <t>Ajuster le chiffre</t>
    </r>
    <r>
      <rPr>
        <sz val="18"/>
        <color theme="4" tint="-0.249977111117893"/>
        <rFont val="Arial"/>
        <family val="2"/>
      </rPr>
      <t>*</t>
    </r>
  </si>
  <si>
    <t>Période 8    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</si>
</sst>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sz val="9"/>
      <color rgb="FFFF0000"/>
      <name val="Arial"/>
      <family val="2"/>
    </font>
    <font>
      <b/>
      <sz val="9"/>
      <color theme="1"/>
      <name val="Arial Black"/>
      <family val="2"/>
    </font>
    <font>
      <b/>
      <sz val="9"/>
      <name val="Arial Black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b/>
      <sz val="11"/>
      <color theme="0"/>
      <name val="Arial"/>
      <family val="2"/>
    </font>
    <font>
      <b/>
      <sz val="16"/>
      <color theme="8" tint="0.39997558519241921"/>
      <name val="Arial Narrow"/>
      <family val="2"/>
    </font>
    <font>
      <b/>
      <sz val="12"/>
      <color theme="8" tint="0.39997558519241921"/>
      <name val="Arial Narrow"/>
      <family val="2"/>
    </font>
    <font>
      <sz val="18"/>
      <color theme="4" tint="-0.249977111117893"/>
      <name val="Arial Narrow"/>
      <family val="2"/>
    </font>
    <font>
      <b/>
      <sz val="16"/>
      <color theme="4" tint="-0.249977111117893"/>
      <name val="Arial Narrow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8"/>
      <color theme="4" tint="-0.249977111117893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 Black"/>
      <family val="2"/>
    </font>
    <font>
      <b/>
      <sz val="10"/>
      <name val="Arial Black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1"/>
      <color theme="1"/>
      <name val="Arial Narrow"/>
      <family val="2"/>
    </font>
    <font>
      <b/>
      <sz val="11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DDD8"/>
        <bgColor indexed="64"/>
      </patternFill>
    </fill>
    <fill>
      <patternFill patternType="solid">
        <fgColor rgb="FFFCDD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8D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wrapText="1"/>
    </xf>
    <xf numFmtId="0" fontId="3" fillId="2" borderId="19" xfId="0" applyNumberFormat="1" applyFont="1" applyFill="1" applyBorder="1" applyAlignment="1">
      <alignment wrapText="1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21" xfId="0" applyFont="1" applyFill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right" wrapText="1"/>
    </xf>
    <xf numFmtId="0" fontId="5" fillId="2" borderId="24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32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" fontId="2" fillId="4" borderId="15" xfId="0" applyNumberFormat="1" applyFont="1" applyFill="1" applyBorder="1" applyAlignment="1">
      <alignment horizontal="center" vertical="center"/>
    </xf>
    <xf numFmtId="164" fontId="2" fillId="4" borderId="15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" fontId="2" fillId="2" borderId="38" xfId="0" applyNumberFormat="1" applyFont="1" applyFill="1" applyBorder="1" applyAlignment="1">
      <alignment horizontal="center" vertical="center"/>
    </xf>
    <xf numFmtId="164" fontId="2" fillId="2" borderId="39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wrapText="1"/>
    </xf>
    <xf numFmtId="0" fontId="9" fillId="2" borderId="26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1" fontId="2" fillId="2" borderId="41" xfId="0" applyNumberFormat="1" applyFont="1" applyFill="1" applyBorder="1" applyAlignment="1">
      <alignment horizontal="center" vertical="center"/>
    </xf>
    <xf numFmtId="1" fontId="2" fillId="2" borderId="4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2" fillId="2" borderId="43" xfId="0" applyNumberFormat="1" applyFont="1" applyFill="1" applyBorder="1" applyAlignment="1">
      <alignment horizontal="center" vertical="center"/>
    </xf>
    <xf numFmtId="1" fontId="2" fillId="2" borderId="44" xfId="0" applyNumberFormat="1" applyFont="1" applyFill="1" applyBorder="1" applyAlignment="1">
      <alignment horizontal="center" vertical="center"/>
    </xf>
    <xf numFmtId="164" fontId="2" fillId="2" borderId="38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2" fillId="2" borderId="45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1" fontId="2" fillId="2" borderId="46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1" fontId="2" fillId="5" borderId="45" xfId="0" applyNumberFormat="1" applyFont="1" applyFill="1" applyBorder="1" applyAlignment="1">
      <alignment horizontal="center" vertical="center"/>
    </xf>
    <xf numFmtId="164" fontId="2" fillId="5" borderId="26" xfId="0" applyNumberFormat="1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" fontId="2" fillId="5" borderId="23" xfId="0" applyNumberFormat="1" applyFont="1" applyFill="1" applyBorder="1" applyAlignment="1">
      <alignment horizontal="center" vertical="center"/>
    </xf>
    <xf numFmtId="164" fontId="2" fillId="5" borderId="23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wrapText="1"/>
    </xf>
    <xf numFmtId="0" fontId="1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7" fillId="2" borderId="0" xfId="0" applyFont="1" applyFill="1"/>
    <xf numFmtId="0" fontId="23" fillId="3" borderId="17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19" fillId="2" borderId="3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4" xfId="0" applyNumberFormat="1" applyFont="1" applyFill="1" applyBorder="1" applyAlignment="1">
      <alignment horizontal="center" vertical="center"/>
    </xf>
    <xf numFmtId="164" fontId="19" fillId="2" borderId="6" xfId="0" applyNumberFormat="1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wrapText="1"/>
    </xf>
    <xf numFmtId="0" fontId="29" fillId="2" borderId="18" xfId="0" applyFont="1" applyFill="1" applyBorder="1" applyAlignment="1">
      <alignment horizontal="center" wrapText="1"/>
    </xf>
    <xf numFmtId="0" fontId="28" fillId="2" borderId="19" xfId="0" applyFont="1" applyFill="1" applyBorder="1" applyAlignment="1">
      <alignment wrapText="1"/>
    </xf>
    <xf numFmtId="0" fontId="28" fillId="2" borderId="21" xfId="0" applyFont="1" applyFill="1" applyBorder="1" applyAlignment="1">
      <alignment wrapText="1"/>
    </xf>
    <xf numFmtId="0" fontId="28" fillId="2" borderId="19" xfId="0" applyNumberFormat="1" applyFont="1" applyFill="1" applyBorder="1" applyAlignment="1">
      <alignment wrapText="1"/>
    </xf>
    <xf numFmtId="0" fontId="28" fillId="2" borderId="19" xfId="0" applyFont="1" applyFill="1" applyBorder="1" applyAlignment="1">
      <alignment horizontal="right" wrapText="1"/>
    </xf>
    <xf numFmtId="0" fontId="19" fillId="2" borderId="15" xfId="0" applyFont="1" applyFill="1" applyBorder="1" applyAlignment="1">
      <alignment horizontal="center" vertical="center"/>
    </xf>
    <xf numFmtId="1" fontId="19" fillId="2" borderId="15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 wrapText="1"/>
    </xf>
    <xf numFmtId="0" fontId="28" fillId="2" borderId="20" xfId="0" applyFont="1" applyFill="1" applyBorder="1" applyAlignment="1">
      <alignment wrapText="1"/>
    </xf>
    <xf numFmtId="0" fontId="6" fillId="2" borderId="48" xfId="0" applyFont="1" applyFill="1" applyBorder="1" applyAlignment="1">
      <alignment horizontal="center" wrapText="1"/>
    </xf>
    <xf numFmtId="0" fontId="9" fillId="2" borderId="32" xfId="0" applyFont="1" applyFill="1" applyBorder="1" applyAlignment="1">
      <alignment horizontal="center" vertical="center"/>
    </xf>
    <xf numFmtId="0" fontId="27" fillId="6" borderId="18" xfId="0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horizontal="center" vertical="center"/>
    </xf>
    <xf numFmtId="1" fontId="19" fillId="6" borderId="19" xfId="0" applyNumberFormat="1" applyFont="1" applyFill="1" applyBorder="1" applyAlignment="1">
      <alignment horizontal="center" vertical="center"/>
    </xf>
    <xf numFmtId="164" fontId="19" fillId="6" borderId="19" xfId="0" applyNumberFormat="1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19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16" fillId="2" borderId="0" xfId="0" applyFont="1" applyFill="1" applyAlignment="1">
      <alignment horizontal="right" vertical="center" wrapText="1"/>
    </xf>
    <xf numFmtId="0" fontId="5" fillId="4" borderId="9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" fontId="2" fillId="7" borderId="32" xfId="0" applyNumberFormat="1" applyFont="1" applyFill="1" applyBorder="1" applyAlignment="1">
      <alignment horizontal="center" vertical="center"/>
    </xf>
    <xf numFmtId="164" fontId="2" fillId="7" borderId="32" xfId="0" applyNumberFormat="1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wrapText="1"/>
    </xf>
    <xf numFmtId="0" fontId="9" fillId="7" borderId="15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DE8DF"/>
      <color rgb="FFFFDDD8"/>
      <color rgb="FFFCDDD8"/>
      <color rgb="FFFBCAB7"/>
      <color rgb="FFF1F5F9"/>
      <color rgb="FF99FF66"/>
      <color rgb="FFCCFF99"/>
      <color rgb="FFB6A8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opLeftCell="A3" zoomScale="144" workbookViewId="0">
      <selection activeCell="B16" sqref="B16:V16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37</v>
      </c>
      <c r="B3" s="8" t="s">
        <v>8</v>
      </c>
      <c r="C3" s="7" t="s">
        <v>9</v>
      </c>
      <c r="D3" s="6" t="s">
        <v>30</v>
      </c>
      <c r="E3" s="75" t="s">
        <v>10</v>
      </c>
      <c r="F3" s="7" t="s">
        <v>11</v>
      </c>
      <c r="G3" s="6" t="s">
        <v>31</v>
      </c>
      <c r="H3" s="8" t="s">
        <v>12</v>
      </c>
      <c r="I3" s="7" t="s">
        <v>13</v>
      </c>
      <c r="J3" s="6" t="s">
        <v>32</v>
      </c>
      <c r="K3" s="19" t="s">
        <v>14</v>
      </c>
      <c r="L3" s="26" t="s">
        <v>15</v>
      </c>
      <c r="M3" s="22" t="s">
        <v>16</v>
      </c>
      <c r="N3" s="23" t="s">
        <v>17</v>
      </c>
      <c r="O3" s="25" t="s">
        <v>33</v>
      </c>
      <c r="P3" s="21" t="s">
        <v>18</v>
      </c>
      <c r="Q3" s="9" t="s">
        <v>19</v>
      </c>
      <c r="R3" s="67" t="s">
        <v>29</v>
      </c>
      <c r="S3" s="8" t="s">
        <v>20</v>
      </c>
      <c r="T3" s="7" t="s">
        <v>21</v>
      </c>
      <c r="U3" s="6" t="s">
        <v>34</v>
      </c>
      <c r="V3" s="20" t="s">
        <v>24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76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73">
        <v>21</v>
      </c>
      <c r="M4" s="45">
        <v>21</v>
      </c>
      <c r="N4" s="38">
        <v>21</v>
      </c>
      <c r="O4" s="31">
        <f>SUM(M4:N4)</f>
        <v>42</v>
      </c>
      <c r="P4" s="35">
        <v>15</v>
      </c>
      <c r="Q4" s="32">
        <v>15</v>
      </c>
      <c r="R4" s="68" t="s">
        <v>38</v>
      </c>
      <c r="S4" s="55">
        <v>18</v>
      </c>
      <c r="T4" s="56">
        <v>18</v>
      </c>
      <c r="U4" s="57">
        <f>SUM(S4:T4)</f>
        <v>36</v>
      </c>
      <c r="V4" s="35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30">
        <f>SUM(B5:C5)</f>
        <v>0</v>
      </c>
      <c r="E5" s="77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7">
        <v>0</v>
      </c>
      <c r="M5" s="28">
        <v>0</v>
      </c>
      <c r="N5" s="29">
        <v>0</v>
      </c>
      <c r="O5" s="30">
        <f>SUM(M5:N5)</f>
        <v>0</v>
      </c>
      <c r="P5" s="36">
        <v>0</v>
      </c>
      <c r="Q5" s="34">
        <v>0</v>
      </c>
      <c r="R5" s="69">
        <v>9</v>
      </c>
      <c r="S5" s="28">
        <v>0</v>
      </c>
      <c r="T5" s="29">
        <v>0</v>
      </c>
      <c r="U5" s="30">
        <f>SUM(S5:T5)</f>
        <v>0</v>
      </c>
      <c r="V5" s="36">
        <f>SUM(B5,C5,E5,F5,H5,I5,K5,L5,M5,N5,P5,Q5,R5,S5,T5)</f>
        <v>9</v>
      </c>
      <c r="W5" s="1"/>
    </row>
    <row r="6" spans="1:23" ht="25.5" customHeight="1" x14ac:dyDescent="0.15">
      <c r="A6" s="10" t="s">
        <v>0</v>
      </c>
      <c r="B6" s="28">
        <v>1</v>
      </c>
      <c r="C6" s="29">
        <v>0</v>
      </c>
      <c r="D6" s="30">
        <f>SUM(B6:C6)</f>
        <v>1</v>
      </c>
      <c r="E6" s="77">
        <v>0</v>
      </c>
      <c r="F6" s="29">
        <v>1</v>
      </c>
      <c r="G6" s="30">
        <f t="shared" si="1"/>
        <v>1</v>
      </c>
      <c r="H6" s="28">
        <v>3</v>
      </c>
      <c r="I6" s="29">
        <v>1</v>
      </c>
      <c r="J6" s="30">
        <f>SUM(H6:I6)</f>
        <v>4</v>
      </c>
      <c r="K6" s="33">
        <v>0</v>
      </c>
      <c r="L6" s="37">
        <v>1</v>
      </c>
      <c r="M6" s="28">
        <v>0</v>
      </c>
      <c r="N6" s="29">
        <v>0</v>
      </c>
      <c r="O6" s="30">
        <f>SUM(M6:N6)</f>
        <v>0</v>
      </c>
      <c r="P6" s="36">
        <v>3</v>
      </c>
      <c r="Q6" s="34">
        <v>0</v>
      </c>
      <c r="R6" s="69">
        <v>4</v>
      </c>
      <c r="S6" s="28">
        <v>2</v>
      </c>
      <c r="T6" s="29">
        <v>5</v>
      </c>
      <c r="U6" s="30">
        <f>SUM(S6:T6)</f>
        <v>7</v>
      </c>
      <c r="V6" s="36">
        <f>SUM(B6,C6,E6,F6,H6,I6,K6,L6,M6,N6,P6,Q6,R6,S6,T6)</f>
        <v>21</v>
      </c>
      <c r="W6" s="1"/>
    </row>
    <row r="7" spans="1:23" ht="25.5" customHeight="1" thickBot="1" x14ac:dyDescent="0.2">
      <c r="A7" s="14" t="s">
        <v>6</v>
      </c>
      <c r="B7" s="28">
        <f>SUM(B5:B6)</f>
        <v>1</v>
      </c>
      <c r="C7" s="29">
        <f>SUM(C5:C6)</f>
        <v>0</v>
      </c>
      <c r="D7" s="30">
        <f>SUM(D5:D6)</f>
        <v>1</v>
      </c>
      <c r="E7" s="77">
        <f>SUM(E5:E6)</f>
        <v>0</v>
      </c>
      <c r="F7" s="29">
        <f>SUM(F5:F6)</f>
        <v>1</v>
      </c>
      <c r="G7" s="30">
        <f t="shared" si="1"/>
        <v>1</v>
      </c>
      <c r="H7" s="28">
        <f>SUM(H5:H6)</f>
        <v>3</v>
      </c>
      <c r="I7" s="29">
        <f>SUM(I5:I6)</f>
        <v>1</v>
      </c>
      <c r="J7" s="30">
        <f t="shared" ref="J7" si="2">H7+I7</f>
        <v>4</v>
      </c>
      <c r="K7" s="33">
        <f>SUM(K5:K6)</f>
        <v>0</v>
      </c>
      <c r="L7" s="37">
        <f>SUM(L5:L6)</f>
        <v>1</v>
      </c>
      <c r="M7" s="28">
        <f>SUM(M5:M6)</f>
        <v>0</v>
      </c>
      <c r="N7" s="29">
        <f>SUM(N5:N6)</f>
        <v>0</v>
      </c>
      <c r="O7" s="30">
        <f t="shared" ref="O7:V7" si="3">SUM(O5:O6)</f>
        <v>0</v>
      </c>
      <c r="P7" s="36">
        <f>SUM(P5:P6)</f>
        <v>3</v>
      </c>
      <c r="Q7" s="34">
        <f>SUM(Q5:Q6)</f>
        <v>0</v>
      </c>
      <c r="R7" s="69">
        <f>SUM(R5:R6)</f>
        <v>13</v>
      </c>
      <c r="S7" s="28">
        <f>SUM(S5:S6)</f>
        <v>2</v>
      </c>
      <c r="T7" s="29">
        <f>SUM(T5:T6)</f>
        <v>5</v>
      </c>
      <c r="U7" s="30">
        <f t="shared" si="3"/>
        <v>7</v>
      </c>
      <c r="V7" s="36">
        <f t="shared" si="3"/>
        <v>30</v>
      </c>
      <c r="W7" s="1"/>
    </row>
    <row r="8" spans="1:23" ht="25.5" customHeight="1" thickTop="1" x14ac:dyDescent="0.25">
      <c r="A8" s="17" t="s">
        <v>26</v>
      </c>
      <c r="B8" s="28">
        <v>1</v>
      </c>
      <c r="C8" s="29">
        <v>0</v>
      </c>
      <c r="D8" s="30">
        <f>SUM(B8:C8)</f>
        <v>1</v>
      </c>
      <c r="E8" s="77">
        <v>0</v>
      </c>
      <c r="F8" s="29">
        <v>2</v>
      </c>
      <c r="G8" s="30">
        <f t="shared" si="1"/>
        <v>2</v>
      </c>
      <c r="H8" s="28">
        <v>1</v>
      </c>
      <c r="I8" s="29">
        <v>2</v>
      </c>
      <c r="J8" s="30">
        <f>SUM(H8:I8)</f>
        <v>3</v>
      </c>
      <c r="K8" s="33">
        <v>0</v>
      </c>
      <c r="L8" s="37">
        <v>2</v>
      </c>
      <c r="M8" s="28">
        <v>1</v>
      </c>
      <c r="N8" s="29">
        <v>1</v>
      </c>
      <c r="O8" s="30">
        <f>SUM(M8:N8)</f>
        <v>2</v>
      </c>
      <c r="P8" s="36">
        <v>0</v>
      </c>
      <c r="Q8" s="34">
        <v>2</v>
      </c>
      <c r="R8" s="69">
        <v>0</v>
      </c>
      <c r="S8" s="28">
        <v>2</v>
      </c>
      <c r="T8" s="29">
        <v>4</v>
      </c>
      <c r="U8" s="30">
        <f>SUM(S8:T8)</f>
        <v>6</v>
      </c>
      <c r="V8" s="36">
        <f>SUM(B8,C8,E8,F8,H8,I8,K8,L8,M8,N8,P8,Q8,R8,S8,T8)</f>
        <v>18</v>
      </c>
      <c r="W8" s="1"/>
    </row>
    <row r="9" spans="1:23" ht="25.5" customHeight="1" x14ac:dyDescent="0.15">
      <c r="A9" s="11" t="s">
        <v>4</v>
      </c>
      <c r="B9" s="28">
        <v>0</v>
      </c>
      <c r="C9" s="29">
        <v>0</v>
      </c>
      <c r="D9" s="30">
        <f>SUM(B9:C9)</f>
        <v>0</v>
      </c>
      <c r="E9" s="77">
        <v>0</v>
      </c>
      <c r="F9" s="29">
        <v>1</v>
      </c>
      <c r="G9" s="30">
        <f t="shared" si="1"/>
        <v>1</v>
      </c>
      <c r="H9" s="28">
        <v>1</v>
      </c>
      <c r="I9" s="29">
        <v>0</v>
      </c>
      <c r="J9" s="30">
        <f>SUM(H9:I9)</f>
        <v>1</v>
      </c>
      <c r="K9" s="33">
        <v>0</v>
      </c>
      <c r="L9" s="37">
        <v>0</v>
      </c>
      <c r="M9" s="28">
        <v>0</v>
      </c>
      <c r="N9" s="29">
        <v>0</v>
      </c>
      <c r="O9" s="30">
        <f>SUM(M9:N9)</f>
        <v>0</v>
      </c>
      <c r="P9" s="36">
        <v>3</v>
      </c>
      <c r="Q9" s="34">
        <v>0</v>
      </c>
      <c r="R9" s="69">
        <v>13</v>
      </c>
      <c r="S9" s="28">
        <v>0</v>
      </c>
      <c r="T9" s="29">
        <v>3</v>
      </c>
      <c r="U9" s="30">
        <f>SUM(S9:T9)</f>
        <v>3</v>
      </c>
      <c r="V9" s="36">
        <f>SUM(B9,C9,E9,F9,H9,I9,K9,L9,M9,N9,P9,Q9,R9,S9,T9)</f>
        <v>21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30">
        <f>SUM(B10:C10)</f>
        <v>0</v>
      </c>
      <c r="E10" s="77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7">
        <v>0</v>
      </c>
      <c r="M10" s="28">
        <v>0</v>
      </c>
      <c r="N10" s="29">
        <v>0</v>
      </c>
      <c r="O10" s="30">
        <f>SUM(M10:N10)</f>
        <v>0</v>
      </c>
      <c r="P10" s="36">
        <v>0</v>
      </c>
      <c r="Q10" s="34">
        <v>0</v>
      </c>
      <c r="R10" s="69">
        <v>0</v>
      </c>
      <c r="S10" s="28">
        <v>0</v>
      </c>
      <c r="T10" s="29">
        <v>0</v>
      </c>
      <c r="U10" s="30">
        <f>SUM(S10:T10)</f>
        <v>0</v>
      </c>
      <c r="V10" s="36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4">SUM(B8+B9)</f>
        <v>1</v>
      </c>
      <c r="C11" s="29">
        <f t="shared" si="4"/>
        <v>0</v>
      </c>
      <c r="D11" s="30">
        <f t="shared" si="4"/>
        <v>1</v>
      </c>
      <c r="E11" s="77">
        <f t="shared" si="4"/>
        <v>0</v>
      </c>
      <c r="F11" s="29">
        <f t="shared" si="4"/>
        <v>3</v>
      </c>
      <c r="G11" s="30">
        <f t="shared" si="4"/>
        <v>3</v>
      </c>
      <c r="H11" s="28">
        <f t="shared" si="4"/>
        <v>2</v>
      </c>
      <c r="I11" s="29">
        <f t="shared" si="4"/>
        <v>2</v>
      </c>
      <c r="J11" s="30">
        <f t="shared" si="4"/>
        <v>4</v>
      </c>
      <c r="K11" s="33">
        <f t="shared" si="4"/>
        <v>0</v>
      </c>
      <c r="L11" s="37">
        <f t="shared" si="4"/>
        <v>2</v>
      </c>
      <c r="M11" s="28">
        <f t="shared" si="4"/>
        <v>1</v>
      </c>
      <c r="N11" s="29">
        <f t="shared" si="4"/>
        <v>1</v>
      </c>
      <c r="O11" s="30">
        <f t="shared" si="4"/>
        <v>2</v>
      </c>
      <c r="P11" s="36">
        <f t="shared" si="4"/>
        <v>3</v>
      </c>
      <c r="Q11" s="34">
        <f t="shared" si="4"/>
        <v>2</v>
      </c>
      <c r="R11" s="69">
        <f t="shared" si="4"/>
        <v>13</v>
      </c>
      <c r="S11" s="28">
        <f t="shared" si="4"/>
        <v>2</v>
      </c>
      <c r="T11" s="29">
        <f t="shared" si="4"/>
        <v>7</v>
      </c>
      <c r="U11" s="30">
        <f t="shared" si="4"/>
        <v>9</v>
      </c>
      <c r="V11" s="36">
        <f t="shared" si="4"/>
        <v>39</v>
      </c>
      <c r="W11" s="1"/>
    </row>
    <row r="12" spans="1:23" ht="25.5" customHeight="1" x14ac:dyDescent="0.15">
      <c r="A12" s="10" t="s">
        <v>7</v>
      </c>
      <c r="B12" s="28">
        <v>419</v>
      </c>
      <c r="C12" s="29">
        <v>375</v>
      </c>
      <c r="D12" s="30">
        <f>SUM(B12:C12)</f>
        <v>794</v>
      </c>
      <c r="E12" s="77">
        <v>450</v>
      </c>
      <c r="F12" s="29">
        <v>442</v>
      </c>
      <c r="G12" s="30">
        <f>SUM(E12:F12)</f>
        <v>892</v>
      </c>
      <c r="H12" s="28">
        <v>377</v>
      </c>
      <c r="I12" s="29">
        <v>446</v>
      </c>
      <c r="J12" s="30">
        <f>SUM(H12:I12)</f>
        <v>823</v>
      </c>
      <c r="K12" s="33">
        <v>500</v>
      </c>
      <c r="L12" s="37">
        <v>414</v>
      </c>
      <c r="M12" s="28">
        <v>426</v>
      </c>
      <c r="N12" s="29">
        <v>456</v>
      </c>
      <c r="O12" s="30">
        <f>SUM(M12:N12)</f>
        <v>882</v>
      </c>
      <c r="P12" s="36">
        <v>325</v>
      </c>
      <c r="Q12" s="34">
        <v>338</v>
      </c>
      <c r="R12" s="69">
        <v>178</v>
      </c>
      <c r="S12" s="28">
        <v>278</v>
      </c>
      <c r="T12" s="29">
        <v>170</v>
      </c>
      <c r="U12" s="30">
        <f>SUM(S12:T12)</f>
        <v>448</v>
      </c>
      <c r="V12" s="36">
        <f>SUM(B12,C12,E12,F12,H12,I12,K12,L12,M12,N12,P12,Q12,R12,S12,T12)</f>
        <v>5594</v>
      </c>
      <c r="W12" s="1"/>
    </row>
    <row r="13" spans="1:23" ht="37.5" customHeight="1" x14ac:dyDescent="0.15">
      <c r="A13" s="10" t="s">
        <v>27</v>
      </c>
      <c r="B13" s="61">
        <f>B12/25</f>
        <v>16.760000000000002</v>
      </c>
      <c r="C13" s="40">
        <f t="shared" ref="C13:U13" si="5">C12/25</f>
        <v>15</v>
      </c>
      <c r="D13" s="41">
        <f t="shared" si="5"/>
        <v>31.76</v>
      </c>
      <c r="E13" s="84">
        <f t="shared" si="5"/>
        <v>18</v>
      </c>
      <c r="F13" s="40">
        <f t="shared" si="5"/>
        <v>17.68</v>
      </c>
      <c r="G13" s="39">
        <f t="shared" si="5"/>
        <v>35.68</v>
      </c>
      <c r="H13" s="61">
        <f t="shared" si="5"/>
        <v>15.08</v>
      </c>
      <c r="I13" s="40">
        <f t="shared" si="5"/>
        <v>17.84</v>
      </c>
      <c r="J13" s="39">
        <f t="shared" si="5"/>
        <v>32.92</v>
      </c>
      <c r="K13" s="46">
        <f t="shared" si="5"/>
        <v>20</v>
      </c>
      <c r="L13" s="61">
        <f t="shared" si="5"/>
        <v>16.559999999999999</v>
      </c>
      <c r="M13" s="46">
        <f t="shared" si="5"/>
        <v>17.04</v>
      </c>
      <c r="N13" s="40">
        <f t="shared" si="5"/>
        <v>18.239999999999998</v>
      </c>
      <c r="O13" s="47">
        <f t="shared" si="5"/>
        <v>35.28</v>
      </c>
      <c r="P13" s="39">
        <f t="shared" si="5"/>
        <v>13</v>
      </c>
      <c r="Q13" s="48">
        <f t="shared" si="5"/>
        <v>13.52</v>
      </c>
      <c r="R13" s="72">
        <f t="shared" si="5"/>
        <v>7.12</v>
      </c>
      <c r="S13" s="61">
        <f t="shared" si="5"/>
        <v>11.12</v>
      </c>
      <c r="T13" s="40">
        <f t="shared" si="5"/>
        <v>6.8</v>
      </c>
      <c r="U13" s="41">
        <f t="shared" si="5"/>
        <v>17.920000000000002</v>
      </c>
      <c r="V13" s="41">
        <f>V12/25</f>
        <v>223.76</v>
      </c>
      <c r="W13" s="1"/>
    </row>
    <row r="14" spans="1:23" ht="34.5" customHeight="1" x14ac:dyDescent="0.2">
      <c r="A14" s="10" t="s">
        <v>49</v>
      </c>
      <c r="B14" s="49">
        <f>(B12*100)/(B4*25)</f>
        <v>79.80952380952381</v>
      </c>
      <c r="C14" s="42">
        <f t="shared" ref="C14:D14" si="6">(C12*100)/(C4*25)</f>
        <v>71.428571428571431</v>
      </c>
      <c r="D14" s="50">
        <f t="shared" si="6"/>
        <v>75.61904761904762</v>
      </c>
      <c r="E14" s="78">
        <f>(E12*100)/(E4*25)</f>
        <v>100</v>
      </c>
      <c r="F14" s="42">
        <f t="shared" ref="F14:G14" si="7">(F12*100)/(F4*25)</f>
        <v>84.19047619047619</v>
      </c>
      <c r="G14" s="50">
        <f t="shared" si="7"/>
        <v>91.487179487179489</v>
      </c>
      <c r="H14" s="49">
        <f>(H12*100)/(H4*25)</f>
        <v>79.368421052631575</v>
      </c>
      <c r="I14" s="42">
        <f t="shared" ref="I14:J14" si="8">(I12*100)/(I4*25)</f>
        <v>99.111111111111114</v>
      </c>
      <c r="J14" s="50">
        <f t="shared" si="8"/>
        <v>88.972972972972968</v>
      </c>
      <c r="K14" s="60">
        <f t="shared" ref="K14:O14" si="9">(K12*100)/(K4*25)</f>
        <v>95.238095238095241</v>
      </c>
      <c r="L14" s="62">
        <f t="shared" si="9"/>
        <v>78.857142857142861</v>
      </c>
      <c r="M14" s="49">
        <f t="shared" si="9"/>
        <v>81.142857142857139</v>
      </c>
      <c r="N14" s="42">
        <f t="shared" si="9"/>
        <v>86.857142857142861</v>
      </c>
      <c r="O14" s="50">
        <f t="shared" si="9"/>
        <v>84</v>
      </c>
      <c r="P14" s="43">
        <f t="shared" ref="P14:U14" si="10">(P12*100)/(P4*25)</f>
        <v>86.666666666666671</v>
      </c>
      <c r="Q14" s="51">
        <f t="shared" si="10"/>
        <v>90.13333333333334</v>
      </c>
      <c r="R14" s="71" t="s">
        <v>38</v>
      </c>
      <c r="S14" s="49">
        <f t="shared" si="10"/>
        <v>61.777777777777779</v>
      </c>
      <c r="T14" s="42">
        <f t="shared" si="10"/>
        <v>37.777777777777779</v>
      </c>
      <c r="U14" s="50">
        <f t="shared" si="10"/>
        <v>49.777777777777779</v>
      </c>
      <c r="V14" s="43">
        <f>(V12*100)/(V4*25)</f>
        <v>83.492537313432834</v>
      </c>
      <c r="W14" s="1"/>
    </row>
    <row r="15" spans="1:23" ht="25.5" customHeight="1" x14ac:dyDescent="0.15">
      <c r="A15" s="10" t="s">
        <v>2</v>
      </c>
      <c r="B15" s="28">
        <v>23</v>
      </c>
      <c r="C15" s="29">
        <v>0</v>
      </c>
      <c r="D15" s="30">
        <f>SUM(B15:C15)</f>
        <v>23</v>
      </c>
      <c r="E15" s="77">
        <v>0</v>
      </c>
      <c r="F15" s="29">
        <v>13716</v>
      </c>
      <c r="G15" s="30">
        <f>SUM(E15:F15)</f>
        <v>13716</v>
      </c>
      <c r="H15" s="28">
        <v>33</v>
      </c>
      <c r="I15" s="29">
        <v>90</v>
      </c>
      <c r="J15" s="30">
        <f>SUM(H15:I15)</f>
        <v>123</v>
      </c>
      <c r="K15" s="33">
        <v>0</v>
      </c>
      <c r="L15" s="37">
        <v>1338</v>
      </c>
      <c r="M15" s="28">
        <v>5063</v>
      </c>
      <c r="N15" s="29">
        <v>892</v>
      </c>
      <c r="O15" s="30">
        <f>SUM(M15:N15)</f>
        <v>5955</v>
      </c>
      <c r="P15" s="36">
        <v>0</v>
      </c>
      <c r="Q15" s="34">
        <v>192</v>
      </c>
      <c r="R15" s="69">
        <v>0</v>
      </c>
      <c r="S15" s="28">
        <v>71</v>
      </c>
      <c r="T15" s="29">
        <v>103</v>
      </c>
      <c r="U15" s="30">
        <f>SUM(S15:T15)</f>
        <v>174</v>
      </c>
      <c r="V15" s="36">
        <f>SUM(B15,C15,E15,F15,H15,I15,K15,L15,M15,N15,P15,Q15,S15,T15)</f>
        <v>21521</v>
      </c>
      <c r="W15" s="1"/>
    </row>
    <row r="16" spans="1:23" ht="36.75" customHeight="1" thickBot="1" x14ac:dyDescent="0.2">
      <c r="A16" s="15" t="s">
        <v>3</v>
      </c>
      <c r="B16" s="52">
        <f t="shared" ref="B16:V16" si="11">B15/B8</f>
        <v>23</v>
      </c>
      <c r="C16" s="52" t="e">
        <f t="shared" si="11"/>
        <v>#DIV/0!</v>
      </c>
      <c r="D16" s="52">
        <f t="shared" si="11"/>
        <v>23</v>
      </c>
      <c r="E16" s="52" t="e">
        <f t="shared" si="11"/>
        <v>#DIV/0!</v>
      </c>
      <c r="F16" s="52">
        <f t="shared" si="11"/>
        <v>6858</v>
      </c>
      <c r="G16" s="52">
        <f t="shared" si="11"/>
        <v>6858</v>
      </c>
      <c r="H16" s="52">
        <f t="shared" si="11"/>
        <v>33</v>
      </c>
      <c r="I16" s="52">
        <f t="shared" si="11"/>
        <v>45</v>
      </c>
      <c r="J16" s="52">
        <f t="shared" si="11"/>
        <v>41</v>
      </c>
      <c r="K16" s="52" t="e">
        <f t="shared" si="11"/>
        <v>#DIV/0!</v>
      </c>
      <c r="L16" s="52">
        <f t="shared" si="11"/>
        <v>669</v>
      </c>
      <c r="M16" s="52">
        <f t="shared" si="11"/>
        <v>5063</v>
      </c>
      <c r="N16" s="52">
        <f t="shared" si="11"/>
        <v>892</v>
      </c>
      <c r="O16" s="52">
        <f t="shared" si="11"/>
        <v>2977.5</v>
      </c>
      <c r="P16" s="52" t="e">
        <f t="shared" si="11"/>
        <v>#DIV/0!</v>
      </c>
      <c r="Q16" s="52">
        <f t="shared" si="11"/>
        <v>96</v>
      </c>
      <c r="R16" s="52" t="e">
        <f t="shared" si="11"/>
        <v>#DIV/0!</v>
      </c>
      <c r="S16" s="52">
        <f t="shared" si="11"/>
        <v>35.5</v>
      </c>
      <c r="T16" s="52">
        <f t="shared" si="11"/>
        <v>25.75</v>
      </c>
      <c r="U16" s="52">
        <f t="shared" si="11"/>
        <v>29</v>
      </c>
      <c r="V16" s="52">
        <f t="shared" si="11"/>
        <v>1195.6111111111111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  <pageSetup paperSize="5" orientation="landscape" r:id="rId1"/>
  <ignoredErrors>
    <ignoredError sqref="S7:U7 U4 B7:O7 V7 U5:U6 U8:U11 P7:Q7 O4:O6 O8:O10 U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17"/>
  <sheetViews>
    <sheetView tabSelected="1" zoomScaleNormal="100" workbookViewId="0">
      <selection activeCell="G8" sqref="G8"/>
    </sheetView>
  </sheetViews>
  <sheetFormatPr baseColWidth="10" defaultRowHeight="33" customHeight="1" x14ac:dyDescent="0.15"/>
  <cols>
    <col min="1" max="1" width="16.83203125" style="170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42</v>
      </c>
      <c r="B3" s="8" t="s">
        <v>8</v>
      </c>
      <c r="C3" s="7" t="s">
        <v>9</v>
      </c>
      <c r="D3" s="64" t="s">
        <v>30</v>
      </c>
      <c r="E3" s="7" t="s">
        <v>10</v>
      </c>
      <c r="F3" s="7" t="s">
        <v>11</v>
      </c>
      <c r="G3" s="64" t="s">
        <v>31</v>
      </c>
      <c r="H3" s="7" t="s">
        <v>12</v>
      </c>
      <c r="I3" s="7" t="s">
        <v>13</v>
      </c>
      <c r="J3" s="64" t="s">
        <v>32</v>
      </c>
      <c r="K3" s="7" t="s">
        <v>14</v>
      </c>
      <c r="L3" s="7" t="s">
        <v>15</v>
      </c>
      <c r="M3" s="7" t="s">
        <v>16</v>
      </c>
      <c r="N3" s="7" t="s">
        <v>17</v>
      </c>
      <c r="O3" s="64" t="s">
        <v>33</v>
      </c>
      <c r="P3" s="7" t="s">
        <v>18</v>
      </c>
      <c r="Q3" s="7" t="s">
        <v>19</v>
      </c>
      <c r="R3" s="180" t="s">
        <v>29</v>
      </c>
      <c r="S3" s="7" t="s">
        <v>20</v>
      </c>
      <c r="T3" s="7" t="s">
        <v>21</v>
      </c>
      <c r="U3" s="64" t="s">
        <v>34</v>
      </c>
      <c r="V3" s="65" t="s">
        <v>24</v>
      </c>
      <c r="W3" s="1"/>
    </row>
    <row r="4" spans="1:23" ht="30.75" customHeight="1" thickBot="1" x14ac:dyDescent="0.2">
      <c r="A4" s="171" t="s">
        <v>22</v>
      </c>
      <c r="B4" s="55">
        <v>21</v>
      </c>
      <c r="C4" s="56">
        <v>21</v>
      </c>
      <c r="D4" s="56">
        <f>SUM(B4:C4)</f>
        <v>42</v>
      </c>
      <c r="E4" s="56">
        <v>18</v>
      </c>
      <c r="F4" s="56">
        <v>21</v>
      </c>
      <c r="G4" s="56">
        <f t="shared" ref="G4" si="0">SUM(E4:F4)</f>
        <v>39</v>
      </c>
      <c r="H4" s="56">
        <v>19</v>
      </c>
      <c r="I4" s="56">
        <v>18</v>
      </c>
      <c r="J4" s="56">
        <f>SUM(H4:I4)</f>
        <v>37</v>
      </c>
      <c r="K4" s="56">
        <v>21</v>
      </c>
      <c r="L4" s="56">
        <v>21</v>
      </c>
      <c r="M4" s="56">
        <v>21</v>
      </c>
      <c r="N4" s="56">
        <v>21</v>
      </c>
      <c r="O4" s="56">
        <f>SUM(M4:N4)</f>
        <v>42</v>
      </c>
      <c r="P4" s="56">
        <v>15</v>
      </c>
      <c r="Q4" s="56">
        <v>15</v>
      </c>
      <c r="R4" s="181" t="s">
        <v>38</v>
      </c>
      <c r="S4" s="56">
        <v>18</v>
      </c>
      <c r="T4" s="56">
        <v>18</v>
      </c>
      <c r="U4" s="56">
        <f>SUM(S4:T4)</f>
        <v>36</v>
      </c>
      <c r="V4" s="57">
        <f>SUM(B4,C4,E4,F4,H4,I4,K4,L4,M4,N4,P4,Q4,S4,T4)</f>
        <v>268</v>
      </c>
      <c r="W4" s="1"/>
    </row>
    <row r="5" spans="1:23" ht="25.5" customHeight="1" thickTop="1" x14ac:dyDescent="0.15">
      <c r="A5" s="172" t="s">
        <v>25</v>
      </c>
      <c r="B5" s="28">
        <v>0</v>
      </c>
      <c r="C5" s="29">
        <v>0</v>
      </c>
      <c r="D5" s="29">
        <f>SUM(B5:C5)</f>
        <v>0</v>
      </c>
      <c r="E5" s="29">
        <v>0</v>
      </c>
      <c r="F5" s="29">
        <v>0</v>
      </c>
      <c r="G5" s="29">
        <f t="shared" ref="G5:G10" si="1">SUM(E5:F5)</f>
        <v>0</v>
      </c>
      <c r="H5" s="29">
        <v>0</v>
      </c>
      <c r="I5" s="29">
        <v>0</v>
      </c>
      <c r="J5" s="29">
        <f>SUM(H5:I5)</f>
        <v>0</v>
      </c>
      <c r="K5" s="29">
        <v>0</v>
      </c>
      <c r="L5" s="29">
        <v>0</v>
      </c>
      <c r="M5" s="29">
        <v>0</v>
      </c>
      <c r="N5" s="29">
        <v>0</v>
      </c>
      <c r="O5" s="29">
        <f>SUM(M5:N5)</f>
        <v>0</v>
      </c>
      <c r="P5" s="29">
        <v>0</v>
      </c>
      <c r="Q5" s="29">
        <v>0</v>
      </c>
      <c r="R5" s="182">
        <v>15</v>
      </c>
      <c r="S5" s="29">
        <v>3</v>
      </c>
      <c r="T5" s="29">
        <v>0</v>
      </c>
      <c r="U5" s="29">
        <f>SUM(S5:T5)</f>
        <v>3</v>
      </c>
      <c r="V5" s="30">
        <f>SUM(B5,C5,E5,F5,H5,I5,K5,L5,M5,N5,P5,Q5,R5,S5,T5)</f>
        <v>18</v>
      </c>
      <c r="W5" s="1"/>
    </row>
    <row r="6" spans="1:23" ht="25.5" customHeight="1" x14ac:dyDescent="0.15">
      <c r="A6" s="173" t="s">
        <v>0</v>
      </c>
      <c r="B6" s="28">
        <v>1</v>
      </c>
      <c r="C6" s="29">
        <v>1</v>
      </c>
      <c r="D6" s="29">
        <f>SUM(B6:C6)</f>
        <v>2</v>
      </c>
      <c r="E6" s="29">
        <v>0</v>
      </c>
      <c r="F6" s="29">
        <v>0</v>
      </c>
      <c r="G6" s="29">
        <f t="shared" si="1"/>
        <v>0</v>
      </c>
      <c r="H6" s="29">
        <v>8</v>
      </c>
      <c r="I6" s="29">
        <v>3</v>
      </c>
      <c r="J6" s="29">
        <f>SUM(H6:I6)</f>
        <v>11</v>
      </c>
      <c r="K6" s="29">
        <v>0</v>
      </c>
      <c r="L6" s="29">
        <v>1</v>
      </c>
      <c r="M6" s="29">
        <v>2</v>
      </c>
      <c r="N6" s="29">
        <v>0</v>
      </c>
      <c r="O6" s="29">
        <f>SUM(M6:N6)</f>
        <v>2</v>
      </c>
      <c r="P6" s="29">
        <v>0</v>
      </c>
      <c r="Q6" s="29">
        <v>1</v>
      </c>
      <c r="R6" s="182">
        <v>5</v>
      </c>
      <c r="S6" s="29">
        <v>8</v>
      </c>
      <c r="T6" s="29">
        <v>5</v>
      </c>
      <c r="U6" s="29">
        <f>SUM(S6:T6)</f>
        <v>13</v>
      </c>
      <c r="V6" s="30">
        <f>SUM(B6,C6,E6,F6,H6,I6,K6,L6,M6,N6,P6,Q6,R6,S6,T6)</f>
        <v>35</v>
      </c>
      <c r="W6" s="1"/>
    </row>
    <row r="7" spans="1:23" ht="25.5" customHeight="1" thickBot="1" x14ac:dyDescent="0.2">
      <c r="A7" s="174" t="s">
        <v>6</v>
      </c>
      <c r="B7" s="28">
        <f>SUM(B5:B6)</f>
        <v>1</v>
      </c>
      <c r="C7" s="29">
        <f>SUM(C5:C6)</f>
        <v>1</v>
      </c>
      <c r="D7" s="29">
        <f>SUM(D5:D6)</f>
        <v>2</v>
      </c>
      <c r="E7" s="28">
        <f t="shared" ref="E7:F7" si="2">SUM(E5:E6)</f>
        <v>0</v>
      </c>
      <c r="F7" s="28">
        <f t="shared" si="2"/>
        <v>0</v>
      </c>
      <c r="G7" s="29">
        <f t="shared" si="1"/>
        <v>0</v>
      </c>
      <c r="H7" s="29">
        <f>SUM(H5:H6)</f>
        <v>8</v>
      </c>
      <c r="I7" s="29">
        <f>SUM(I5:I6)</f>
        <v>3</v>
      </c>
      <c r="J7" s="29">
        <f t="shared" ref="J7" si="3">H7+I7</f>
        <v>11</v>
      </c>
      <c r="K7" s="29">
        <f>SUM(K5:K6)</f>
        <v>0</v>
      </c>
      <c r="L7" s="29">
        <f>SUM(L5:L6)</f>
        <v>1</v>
      </c>
      <c r="M7" s="29">
        <f>SUM(M5:M6)</f>
        <v>2</v>
      </c>
      <c r="N7" s="29">
        <f>SUM(N5:N6)</f>
        <v>0</v>
      </c>
      <c r="O7" s="29">
        <f t="shared" ref="O7:V7" si="4">SUM(O5:O6)</f>
        <v>2</v>
      </c>
      <c r="P7" s="29">
        <f>SUM(P5:P6)</f>
        <v>0</v>
      </c>
      <c r="Q7" s="29">
        <f>SUM(Q5:Q6)</f>
        <v>1</v>
      </c>
      <c r="R7" s="182"/>
      <c r="S7" s="29">
        <f>SUM(S5:S6)</f>
        <v>11</v>
      </c>
      <c r="T7" s="29">
        <f>SUM(T5:T6)</f>
        <v>5</v>
      </c>
      <c r="U7" s="29">
        <f t="shared" si="4"/>
        <v>16</v>
      </c>
      <c r="V7" s="30">
        <f t="shared" si="4"/>
        <v>53</v>
      </c>
      <c r="W7" s="1"/>
    </row>
    <row r="8" spans="1:23" ht="25.5" customHeight="1" thickTop="1" x14ac:dyDescent="0.15">
      <c r="A8" s="172" t="s">
        <v>26</v>
      </c>
      <c r="B8" s="28">
        <v>0</v>
      </c>
      <c r="C8" s="29">
        <v>0</v>
      </c>
      <c r="D8" s="29">
        <f>SUM(B8:C8)</f>
        <v>0</v>
      </c>
      <c r="E8" s="29">
        <v>0</v>
      </c>
      <c r="F8" s="29">
        <v>0</v>
      </c>
      <c r="G8" s="29">
        <f t="shared" si="1"/>
        <v>0</v>
      </c>
      <c r="H8" s="29">
        <v>4</v>
      </c>
      <c r="I8" s="29">
        <v>0</v>
      </c>
      <c r="J8" s="29">
        <f>SUM(H8:I8)</f>
        <v>4</v>
      </c>
      <c r="K8" s="29">
        <v>0</v>
      </c>
      <c r="L8" s="29">
        <v>0</v>
      </c>
      <c r="M8" s="29">
        <v>0</v>
      </c>
      <c r="N8" s="29">
        <v>0</v>
      </c>
      <c r="O8" s="29">
        <f>SUM(M8:N8)</f>
        <v>0</v>
      </c>
      <c r="P8" s="29">
        <v>0</v>
      </c>
      <c r="Q8" s="29">
        <v>1</v>
      </c>
      <c r="R8" s="182">
        <v>0</v>
      </c>
      <c r="S8" s="29">
        <v>8</v>
      </c>
      <c r="T8" s="29">
        <v>7</v>
      </c>
      <c r="U8" s="29">
        <f>SUM(S8:T8)</f>
        <v>15</v>
      </c>
      <c r="V8" s="30">
        <f>SUM(B8,C8,E8,F8,H8,I8,K8,L8,M8,N8,P8,Q8,R8,S8,T8)</f>
        <v>20</v>
      </c>
      <c r="W8" s="1"/>
    </row>
    <row r="9" spans="1:23" ht="25.5" customHeight="1" x14ac:dyDescent="0.15">
      <c r="A9" s="175" t="s">
        <v>4</v>
      </c>
      <c r="B9" s="28">
        <v>1</v>
      </c>
      <c r="C9" s="29">
        <v>0</v>
      </c>
      <c r="D9" s="29">
        <f>SUM(B9:C9)</f>
        <v>1</v>
      </c>
      <c r="E9" s="29">
        <v>0</v>
      </c>
      <c r="F9" s="29">
        <v>0</v>
      </c>
      <c r="G9" s="29">
        <f t="shared" si="1"/>
        <v>0</v>
      </c>
      <c r="H9" s="29">
        <v>2</v>
      </c>
      <c r="I9" s="29">
        <v>3</v>
      </c>
      <c r="J9" s="29">
        <f>SUM(H9:I9)</f>
        <v>5</v>
      </c>
      <c r="K9" s="29">
        <v>0</v>
      </c>
      <c r="L9" s="29">
        <v>0</v>
      </c>
      <c r="M9" s="29">
        <v>1</v>
      </c>
      <c r="N9" s="29">
        <v>2</v>
      </c>
      <c r="O9" s="29">
        <f>SUM(M9:N9)</f>
        <v>3</v>
      </c>
      <c r="P9" s="29">
        <v>0</v>
      </c>
      <c r="Q9" s="29">
        <v>0</v>
      </c>
      <c r="R9" s="182">
        <v>25</v>
      </c>
      <c r="S9" s="29">
        <v>1</v>
      </c>
      <c r="T9" s="29">
        <v>0</v>
      </c>
      <c r="U9" s="29">
        <f>SUM(S9:T9)</f>
        <v>1</v>
      </c>
      <c r="V9" s="30">
        <f>SUM(B9,C9,E9,F9,H9,I9,K9,L9,M9,N9,P9,Q9,R9,S9,T9)</f>
        <v>35</v>
      </c>
      <c r="W9" s="1"/>
    </row>
    <row r="10" spans="1:23" ht="25.5" customHeight="1" x14ac:dyDescent="0.15">
      <c r="A10" s="176" t="s">
        <v>1</v>
      </c>
      <c r="B10" s="28">
        <v>0</v>
      </c>
      <c r="C10" s="29">
        <v>0</v>
      </c>
      <c r="D10" s="29">
        <f>SUM(B10:C10)</f>
        <v>0</v>
      </c>
      <c r="E10" s="29">
        <v>0</v>
      </c>
      <c r="F10" s="29">
        <v>0</v>
      </c>
      <c r="G10" s="29">
        <f t="shared" si="1"/>
        <v>0</v>
      </c>
      <c r="H10" s="29">
        <v>0</v>
      </c>
      <c r="I10" s="29">
        <v>0</v>
      </c>
      <c r="J10" s="29">
        <f>SUM(H10:I10)</f>
        <v>0</v>
      </c>
      <c r="K10" s="29">
        <v>0</v>
      </c>
      <c r="L10" s="29">
        <v>0</v>
      </c>
      <c r="M10" s="29">
        <v>0</v>
      </c>
      <c r="N10" s="29">
        <v>0</v>
      </c>
      <c r="O10" s="29">
        <f>SUM(M10:N10)</f>
        <v>0</v>
      </c>
      <c r="P10" s="29">
        <v>0</v>
      </c>
      <c r="Q10" s="29">
        <v>0</v>
      </c>
      <c r="R10" s="182">
        <v>0</v>
      </c>
      <c r="S10" s="29">
        <v>0</v>
      </c>
      <c r="T10" s="29">
        <v>0</v>
      </c>
      <c r="U10" s="29">
        <f>SUM(S10:T10)</f>
        <v>0</v>
      </c>
      <c r="V10" s="30">
        <f>SUM(B10,C10,E10,F10,H10,I10,K10,L10,M10,N10,P10,Q10,S10,T10)</f>
        <v>0</v>
      </c>
      <c r="W10" s="1"/>
    </row>
    <row r="11" spans="1:23" ht="25.5" customHeight="1" x14ac:dyDescent="0.15">
      <c r="A11" s="173" t="s">
        <v>5</v>
      </c>
      <c r="B11" s="28">
        <f t="shared" ref="B11:V11" si="5">SUM(B8+B9)</f>
        <v>1</v>
      </c>
      <c r="C11" s="29">
        <f t="shared" si="5"/>
        <v>0</v>
      </c>
      <c r="D11" s="29">
        <f t="shared" si="5"/>
        <v>1</v>
      </c>
      <c r="E11" s="29">
        <f t="shared" si="5"/>
        <v>0</v>
      </c>
      <c r="F11" s="29">
        <f t="shared" si="5"/>
        <v>0</v>
      </c>
      <c r="G11" s="29">
        <f t="shared" si="5"/>
        <v>0</v>
      </c>
      <c r="H11" s="29">
        <f t="shared" si="5"/>
        <v>6</v>
      </c>
      <c r="I11" s="29">
        <f t="shared" si="5"/>
        <v>3</v>
      </c>
      <c r="J11" s="29">
        <f t="shared" si="5"/>
        <v>9</v>
      </c>
      <c r="K11" s="29">
        <f t="shared" si="5"/>
        <v>0</v>
      </c>
      <c r="L11" s="29">
        <f t="shared" si="5"/>
        <v>0</v>
      </c>
      <c r="M11" s="29">
        <f t="shared" si="5"/>
        <v>1</v>
      </c>
      <c r="N11" s="29">
        <f t="shared" si="5"/>
        <v>2</v>
      </c>
      <c r="O11" s="29">
        <f t="shared" si="5"/>
        <v>3</v>
      </c>
      <c r="P11" s="29">
        <f t="shared" si="5"/>
        <v>0</v>
      </c>
      <c r="Q11" s="29">
        <f t="shared" si="5"/>
        <v>1</v>
      </c>
      <c r="R11" s="182"/>
      <c r="S11" s="29">
        <f t="shared" si="5"/>
        <v>9</v>
      </c>
      <c r="T11" s="29">
        <f t="shared" si="5"/>
        <v>7</v>
      </c>
      <c r="U11" s="29">
        <f t="shared" si="5"/>
        <v>16</v>
      </c>
      <c r="V11" s="30">
        <f t="shared" si="5"/>
        <v>55</v>
      </c>
      <c r="W11" s="1"/>
    </row>
    <row r="12" spans="1:23" ht="25.5" customHeight="1" x14ac:dyDescent="0.15">
      <c r="A12" s="173" t="s">
        <v>7</v>
      </c>
      <c r="B12" s="28">
        <v>434</v>
      </c>
      <c r="C12" s="29">
        <v>456</v>
      </c>
      <c r="D12" s="29">
        <f>SUM(B12:C12)</f>
        <v>890</v>
      </c>
      <c r="E12" s="29">
        <v>504</v>
      </c>
      <c r="F12" s="29">
        <v>504</v>
      </c>
      <c r="G12" s="29">
        <f>SUM(E12:F12)</f>
        <v>1008</v>
      </c>
      <c r="H12" s="29">
        <v>373</v>
      </c>
      <c r="I12" s="29">
        <v>471</v>
      </c>
      <c r="J12" s="29">
        <f>SUM(H12:I12)</f>
        <v>844</v>
      </c>
      <c r="K12" s="29">
        <v>560</v>
      </c>
      <c r="L12" s="29">
        <v>479</v>
      </c>
      <c r="M12" s="29">
        <v>476</v>
      </c>
      <c r="N12" s="29">
        <v>446</v>
      </c>
      <c r="O12" s="29">
        <f>SUM(M12:N12)</f>
        <v>922</v>
      </c>
      <c r="P12" s="29">
        <v>308</v>
      </c>
      <c r="Q12" s="29">
        <v>339</v>
      </c>
      <c r="R12" s="182">
        <v>316</v>
      </c>
      <c r="S12" s="29">
        <v>404</v>
      </c>
      <c r="T12" s="29">
        <v>392</v>
      </c>
      <c r="U12" s="29">
        <f>SUM(S12:T12)</f>
        <v>796</v>
      </c>
      <c r="V12" s="30">
        <f>SUM(B12,C12,E12,F12,H12,I12,K12,L12,M12,N12,P12,Q12,R12,S12,T12)</f>
        <v>6462</v>
      </c>
      <c r="W12" s="1"/>
    </row>
    <row r="13" spans="1:23" ht="37.5" customHeight="1" x14ac:dyDescent="0.15">
      <c r="A13" s="173" t="s">
        <v>27</v>
      </c>
      <c r="B13" s="46">
        <f>B12/27</f>
        <v>16.074074074074073</v>
      </c>
      <c r="C13" s="40">
        <f>C12/27</f>
        <v>16.888888888888889</v>
      </c>
      <c r="D13" s="40">
        <f>D12/27</f>
        <v>32.962962962962962</v>
      </c>
      <c r="E13" s="40">
        <f>E12/27</f>
        <v>18.666666666666668</v>
      </c>
      <c r="F13" s="40">
        <f>F12/27</f>
        <v>18.666666666666668</v>
      </c>
      <c r="G13" s="40">
        <f t="shared" ref="G13:U13" si="6">G12/27</f>
        <v>37.333333333333336</v>
      </c>
      <c r="H13" s="40">
        <f t="shared" si="6"/>
        <v>13.814814814814815</v>
      </c>
      <c r="I13" s="40">
        <f t="shared" si="6"/>
        <v>17.444444444444443</v>
      </c>
      <c r="J13" s="40">
        <f t="shared" si="6"/>
        <v>31.25925925925926</v>
      </c>
      <c r="K13" s="40">
        <f t="shared" si="6"/>
        <v>20.74074074074074</v>
      </c>
      <c r="L13" s="40">
        <f t="shared" si="6"/>
        <v>17.74074074074074</v>
      </c>
      <c r="M13" s="40">
        <f t="shared" si="6"/>
        <v>17.62962962962963</v>
      </c>
      <c r="N13" s="40">
        <f t="shared" si="6"/>
        <v>16.518518518518519</v>
      </c>
      <c r="O13" s="40">
        <f t="shared" si="6"/>
        <v>34.148148148148145</v>
      </c>
      <c r="P13" s="40">
        <f t="shared" si="6"/>
        <v>11.407407407407407</v>
      </c>
      <c r="Q13" s="40">
        <f t="shared" si="6"/>
        <v>12.555555555555555</v>
      </c>
      <c r="R13" s="183">
        <f t="shared" si="6"/>
        <v>11.703703703703704</v>
      </c>
      <c r="S13" s="40">
        <f t="shared" si="6"/>
        <v>14.962962962962964</v>
      </c>
      <c r="T13" s="40">
        <f t="shared" si="6"/>
        <v>14.518518518518519</v>
      </c>
      <c r="U13" s="40">
        <f t="shared" si="6"/>
        <v>29.481481481481481</v>
      </c>
      <c r="V13" s="47">
        <f>V12/28</f>
        <v>230.78571428571428</v>
      </c>
      <c r="W13" s="1"/>
    </row>
    <row r="14" spans="1:23" ht="34.5" customHeight="1" x14ac:dyDescent="0.15">
      <c r="A14" s="173" t="s">
        <v>23</v>
      </c>
      <c r="B14" s="49">
        <f>(B12*100)/(B4*25)</f>
        <v>82.666666666666671</v>
      </c>
      <c r="C14" s="42">
        <f t="shared" ref="C14:D14" si="7">(C12*100)/(C4*25)</f>
        <v>86.857142857142861</v>
      </c>
      <c r="D14" s="42">
        <f t="shared" si="7"/>
        <v>84.761904761904759</v>
      </c>
      <c r="E14" s="42">
        <f>(E12*100)/(E4*25)</f>
        <v>112</v>
      </c>
      <c r="F14" s="42">
        <f t="shared" ref="F14:G14" si="8">(F12*100)/(F4*25)</f>
        <v>96</v>
      </c>
      <c r="G14" s="42">
        <f t="shared" si="8"/>
        <v>103.38461538461539</v>
      </c>
      <c r="H14" s="42">
        <f>(H12*100)/(H4*25)</f>
        <v>78.526315789473685</v>
      </c>
      <c r="I14" s="42">
        <f t="shared" ref="I14:U14" si="9">(I12*100)/(I4*25)</f>
        <v>104.66666666666667</v>
      </c>
      <c r="J14" s="42">
        <f t="shared" si="9"/>
        <v>91.243243243243242</v>
      </c>
      <c r="K14" s="42">
        <f t="shared" si="9"/>
        <v>106.66666666666667</v>
      </c>
      <c r="L14" s="42">
        <f t="shared" si="9"/>
        <v>91.238095238095241</v>
      </c>
      <c r="M14" s="42">
        <f t="shared" si="9"/>
        <v>90.666666666666671</v>
      </c>
      <c r="N14" s="42">
        <f t="shared" si="9"/>
        <v>84.952380952380949</v>
      </c>
      <c r="O14" s="42">
        <f t="shared" si="9"/>
        <v>87.80952380952381</v>
      </c>
      <c r="P14" s="42">
        <f t="shared" si="9"/>
        <v>82.13333333333334</v>
      </c>
      <c r="Q14" s="42">
        <f t="shared" si="9"/>
        <v>90.4</v>
      </c>
      <c r="R14" s="184" t="s">
        <v>38</v>
      </c>
      <c r="S14" s="42">
        <f t="shared" si="9"/>
        <v>89.777777777777771</v>
      </c>
      <c r="T14" s="42">
        <f t="shared" si="9"/>
        <v>87.111111111111114</v>
      </c>
      <c r="U14" s="42">
        <f t="shared" si="9"/>
        <v>88.444444444444443</v>
      </c>
      <c r="V14" s="50">
        <f>(V12*100)/(V4*28)</f>
        <v>86.114072494669514</v>
      </c>
      <c r="W14" s="1"/>
    </row>
    <row r="15" spans="1:23" ht="25.5" customHeight="1" x14ac:dyDescent="0.15">
      <c r="A15" s="173" t="s">
        <v>2</v>
      </c>
      <c r="B15" s="28">
        <v>0</v>
      </c>
      <c r="C15" s="29">
        <v>0</v>
      </c>
      <c r="D15" s="29">
        <f>SUM(B15:C15)</f>
        <v>0</v>
      </c>
      <c r="E15" s="29">
        <v>0</v>
      </c>
      <c r="F15" s="29">
        <v>0</v>
      </c>
      <c r="G15" s="29">
        <f>SUM(E15:F15)</f>
        <v>0</v>
      </c>
      <c r="H15" s="29">
        <v>338</v>
      </c>
      <c r="I15" s="29">
        <v>0</v>
      </c>
      <c r="J15" s="29">
        <f>SUM(H15:I15)</f>
        <v>338</v>
      </c>
      <c r="K15" s="29">
        <v>0</v>
      </c>
      <c r="L15" s="29">
        <v>0</v>
      </c>
      <c r="M15" s="29">
        <v>0</v>
      </c>
      <c r="N15" s="29">
        <v>0</v>
      </c>
      <c r="O15" s="29">
        <f>SUM(M15:N15)</f>
        <v>0</v>
      </c>
      <c r="P15" s="29">
        <v>0</v>
      </c>
      <c r="Q15" s="29">
        <v>20</v>
      </c>
      <c r="R15" s="182">
        <v>0</v>
      </c>
      <c r="S15" s="29">
        <v>372</v>
      </c>
      <c r="T15" s="29">
        <v>336</v>
      </c>
      <c r="U15" s="29">
        <f>SUM(S15:T15)</f>
        <v>708</v>
      </c>
      <c r="V15" s="30">
        <f>SUM(B15,C15,E15,F15,H15,I15,K15,L15,M15,N15,P15,Q15,R15,S15,T15)</f>
        <v>1066</v>
      </c>
      <c r="W15" s="1"/>
    </row>
    <row r="16" spans="1:23" ht="36.75" customHeight="1" thickBot="1" x14ac:dyDescent="0.2">
      <c r="A16" s="177" t="s">
        <v>3</v>
      </c>
      <c r="B16" s="44" t="e">
        <f t="shared" ref="B16:V16" si="10">B15/B8</f>
        <v>#DIV/0!</v>
      </c>
      <c r="C16" s="44" t="e">
        <f t="shared" si="10"/>
        <v>#DIV/0!</v>
      </c>
      <c r="D16" s="44" t="e">
        <f t="shared" si="10"/>
        <v>#DIV/0!</v>
      </c>
      <c r="E16" s="44" t="e">
        <f t="shared" si="10"/>
        <v>#DIV/0!</v>
      </c>
      <c r="F16" s="44" t="e">
        <f t="shared" si="10"/>
        <v>#DIV/0!</v>
      </c>
      <c r="G16" s="44" t="e">
        <f t="shared" si="10"/>
        <v>#DIV/0!</v>
      </c>
      <c r="H16" s="44">
        <f t="shared" si="10"/>
        <v>84.5</v>
      </c>
      <c r="I16" s="44" t="e">
        <f t="shared" si="10"/>
        <v>#DIV/0!</v>
      </c>
      <c r="J16" s="44">
        <f t="shared" si="10"/>
        <v>84.5</v>
      </c>
      <c r="K16" s="44" t="e">
        <f t="shared" si="10"/>
        <v>#DIV/0!</v>
      </c>
      <c r="L16" s="44" t="e">
        <f t="shared" si="10"/>
        <v>#DIV/0!</v>
      </c>
      <c r="M16" s="44" t="e">
        <f t="shared" si="10"/>
        <v>#DIV/0!</v>
      </c>
      <c r="N16" s="44" t="e">
        <f t="shared" si="10"/>
        <v>#DIV/0!</v>
      </c>
      <c r="O16" s="44" t="e">
        <f t="shared" si="10"/>
        <v>#DIV/0!</v>
      </c>
      <c r="P16" s="44" t="e">
        <f t="shared" si="10"/>
        <v>#DIV/0!</v>
      </c>
      <c r="Q16" s="44">
        <f t="shared" si="10"/>
        <v>20</v>
      </c>
      <c r="R16" s="44" t="e">
        <f t="shared" si="10"/>
        <v>#DIV/0!</v>
      </c>
      <c r="S16" s="44">
        <f t="shared" si="10"/>
        <v>46.5</v>
      </c>
      <c r="T16" s="44">
        <f t="shared" si="10"/>
        <v>48</v>
      </c>
      <c r="U16" s="44">
        <f t="shared" si="10"/>
        <v>47.2</v>
      </c>
      <c r="V16" s="44">
        <f t="shared" si="10"/>
        <v>53.3</v>
      </c>
      <c r="W16" s="1"/>
    </row>
    <row r="17" spans="1:23" ht="16.5" customHeight="1" x14ac:dyDescent="0.15">
      <c r="A17" s="17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W17"/>
  <sheetViews>
    <sheetView topLeftCell="A6" zoomScale="184" workbookViewId="0">
      <selection activeCell="B16" sqref="B16:V16"/>
    </sheetView>
  </sheetViews>
  <sheetFormatPr baseColWidth="10" defaultRowHeight="33" customHeight="1" x14ac:dyDescent="0.15"/>
  <cols>
    <col min="1" max="1" width="16.83203125" style="170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8.83203125" style="2" customWidth="1"/>
    <col min="19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41</v>
      </c>
      <c r="B3" s="8" t="s">
        <v>8</v>
      </c>
      <c r="C3" s="7" t="s">
        <v>9</v>
      </c>
      <c r="D3" s="6" t="s">
        <v>30</v>
      </c>
      <c r="E3" s="8" t="s">
        <v>10</v>
      </c>
      <c r="F3" s="7" t="s">
        <v>11</v>
      </c>
      <c r="G3" s="6" t="s">
        <v>31</v>
      </c>
      <c r="H3" s="8" t="s">
        <v>12</v>
      </c>
      <c r="I3" s="7" t="s">
        <v>13</v>
      </c>
      <c r="J3" s="6" t="s">
        <v>32</v>
      </c>
      <c r="K3" s="9" t="s">
        <v>14</v>
      </c>
      <c r="L3" s="9" t="s">
        <v>15</v>
      </c>
      <c r="M3" s="8" t="s">
        <v>16</v>
      </c>
      <c r="N3" s="7" t="s">
        <v>17</v>
      </c>
      <c r="O3" s="6" t="s">
        <v>33</v>
      </c>
      <c r="P3" s="26" t="s">
        <v>18</v>
      </c>
      <c r="Q3" s="9" t="s">
        <v>19</v>
      </c>
      <c r="R3" s="185" t="s">
        <v>29</v>
      </c>
      <c r="S3" s="8" t="s">
        <v>20</v>
      </c>
      <c r="T3" s="7" t="s">
        <v>21</v>
      </c>
      <c r="U3" s="6" t="s">
        <v>34</v>
      </c>
      <c r="V3" s="86" t="s">
        <v>24</v>
      </c>
      <c r="W3" s="1"/>
    </row>
    <row r="4" spans="1:23" ht="30.75" customHeight="1" thickBot="1" x14ac:dyDescent="0.2">
      <c r="A4" s="171" t="s">
        <v>22</v>
      </c>
      <c r="B4" s="55">
        <v>21</v>
      </c>
      <c r="C4" s="56">
        <v>21</v>
      </c>
      <c r="D4" s="57">
        <f>SUM(B4:C4)</f>
        <v>42</v>
      </c>
      <c r="E4" s="55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32">
        <v>21</v>
      </c>
      <c r="L4" s="32">
        <v>21</v>
      </c>
      <c r="M4" s="55">
        <v>21</v>
      </c>
      <c r="N4" s="56">
        <v>21</v>
      </c>
      <c r="O4" s="57">
        <f>SUM(M4:N4)</f>
        <v>42</v>
      </c>
      <c r="P4" s="73">
        <v>15</v>
      </c>
      <c r="Q4" s="32">
        <v>15</v>
      </c>
      <c r="R4" s="186" t="s">
        <v>38</v>
      </c>
      <c r="S4" s="55">
        <v>18</v>
      </c>
      <c r="T4" s="56">
        <v>18</v>
      </c>
      <c r="U4" s="57">
        <f>SUM(S4:T4)</f>
        <v>36</v>
      </c>
      <c r="V4" s="32">
        <f>SUM(B4,C4,E4,F4,H4,I4,K4,L4,M4,N4,P4,Q4,S4,T4)</f>
        <v>268</v>
      </c>
      <c r="W4" s="1"/>
    </row>
    <row r="5" spans="1:23" ht="25.5" customHeight="1" thickTop="1" x14ac:dyDescent="0.15">
      <c r="A5" s="172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4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7">
        <v>3</v>
      </c>
      <c r="Q5" s="34">
        <v>0</v>
      </c>
      <c r="R5" s="187">
        <v>22</v>
      </c>
      <c r="S5" s="28">
        <v>3</v>
      </c>
      <c r="T5" s="29">
        <v>0</v>
      </c>
      <c r="U5" s="30">
        <f>SUM(S5:T5)</f>
        <v>3</v>
      </c>
      <c r="V5" s="34">
        <f>SUM(B5,C5,E5,F5,H5,I5,K5,L5,M5,N5,P5,Q5,R5,S5,T5)</f>
        <v>28</v>
      </c>
      <c r="W5" s="1"/>
    </row>
    <row r="6" spans="1:23" ht="25.5" customHeight="1" x14ac:dyDescent="0.15">
      <c r="A6" s="173" t="s">
        <v>0</v>
      </c>
      <c r="B6" s="28">
        <v>1</v>
      </c>
      <c r="C6" s="29">
        <v>0</v>
      </c>
      <c r="D6" s="30">
        <f>SUM(B6:C6)</f>
        <v>1</v>
      </c>
      <c r="E6" s="28">
        <v>1</v>
      </c>
      <c r="F6" s="29">
        <v>0</v>
      </c>
      <c r="G6" s="30">
        <f t="shared" si="1"/>
        <v>1</v>
      </c>
      <c r="H6" s="28">
        <v>1</v>
      </c>
      <c r="I6" s="29">
        <v>2</v>
      </c>
      <c r="J6" s="30">
        <f>SUM(H6:I6)</f>
        <v>3</v>
      </c>
      <c r="K6" s="34">
        <v>0</v>
      </c>
      <c r="L6" s="34">
        <v>0</v>
      </c>
      <c r="M6" s="28">
        <v>2</v>
      </c>
      <c r="N6" s="29">
        <v>0</v>
      </c>
      <c r="O6" s="30">
        <f>SUM(M6:N6)</f>
        <v>2</v>
      </c>
      <c r="P6" s="37">
        <v>0</v>
      </c>
      <c r="Q6" s="34">
        <v>1</v>
      </c>
      <c r="R6" s="187">
        <v>14</v>
      </c>
      <c r="S6" s="28">
        <v>0</v>
      </c>
      <c r="T6" s="29">
        <v>1</v>
      </c>
      <c r="U6" s="30">
        <f>SUM(S6:T6)</f>
        <v>1</v>
      </c>
      <c r="V6" s="34">
        <f>SUM(B6,C6,E6,F6,H6,I6,K6,L6,M6,N6,P6,Q6,R6,S6,T6)</f>
        <v>23</v>
      </c>
      <c r="W6" s="1"/>
    </row>
    <row r="7" spans="1:23" ht="25.5" customHeight="1" thickBot="1" x14ac:dyDescent="0.2">
      <c r="A7" s="174" t="s">
        <v>6</v>
      </c>
      <c r="B7" s="28">
        <f>SUM(B5:B6)</f>
        <v>1</v>
      </c>
      <c r="C7" s="29">
        <f>SUM(C5:C6)</f>
        <v>0</v>
      </c>
      <c r="D7" s="30">
        <f>SUM(D5:D6)</f>
        <v>1</v>
      </c>
      <c r="E7" s="28">
        <f t="shared" ref="E7:F7" si="2">SUM(E5:E6)</f>
        <v>1</v>
      </c>
      <c r="F7" s="29">
        <f t="shared" si="2"/>
        <v>0</v>
      </c>
      <c r="G7" s="30">
        <f t="shared" si="1"/>
        <v>1</v>
      </c>
      <c r="H7" s="28">
        <f>SUM(H5:H6)</f>
        <v>1</v>
      </c>
      <c r="I7" s="29">
        <f>SUM(I5:I6)</f>
        <v>2</v>
      </c>
      <c r="J7" s="30">
        <f t="shared" ref="J7" si="3">H7+I7</f>
        <v>3</v>
      </c>
      <c r="K7" s="34">
        <f>SUM(K5:K6)</f>
        <v>0</v>
      </c>
      <c r="L7" s="34">
        <f>SUM(L5:L6)</f>
        <v>0</v>
      </c>
      <c r="M7" s="28">
        <f>SUM(M5:M6)</f>
        <v>2</v>
      </c>
      <c r="N7" s="29">
        <f>SUM(N5:N6)</f>
        <v>0</v>
      </c>
      <c r="O7" s="30">
        <f t="shared" ref="O7:V7" si="4">SUM(O5:O6)</f>
        <v>2</v>
      </c>
      <c r="P7" s="37">
        <f>SUM(P5:P6)</f>
        <v>3</v>
      </c>
      <c r="Q7" s="34">
        <f>SUM(Q5:Q6)</f>
        <v>1</v>
      </c>
      <c r="R7" s="187"/>
      <c r="S7" s="28">
        <f>SUM(S5:S6)</f>
        <v>3</v>
      </c>
      <c r="T7" s="29">
        <f>SUM(T5:T6)</f>
        <v>1</v>
      </c>
      <c r="U7" s="30">
        <f t="shared" si="4"/>
        <v>4</v>
      </c>
      <c r="V7" s="34">
        <f t="shared" si="4"/>
        <v>51</v>
      </c>
      <c r="W7" s="1"/>
    </row>
    <row r="8" spans="1:23" ht="25.5" customHeight="1" thickTop="1" x14ac:dyDescent="0.15">
      <c r="A8" s="172" t="s">
        <v>26</v>
      </c>
      <c r="B8" s="28">
        <v>0</v>
      </c>
      <c r="C8" s="29">
        <v>1</v>
      </c>
      <c r="D8" s="30">
        <f>SUM(B8:C8)</f>
        <v>1</v>
      </c>
      <c r="E8" s="28">
        <v>0</v>
      </c>
      <c r="F8" s="29">
        <v>0</v>
      </c>
      <c r="G8" s="30">
        <f t="shared" si="1"/>
        <v>0</v>
      </c>
      <c r="H8" s="28">
        <v>1</v>
      </c>
      <c r="I8" s="29">
        <v>1</v>
      </c>
      <c r="J8" s="30">
        <f>SUM(H8:I8)</f>
        <v>2</v>
      </c>
      <c r="K8" s="34">
        <v>0</v>
      </c>
      <c r="L8" s="34">
        <v>2</v>
      </c>
      <c r="M8" s="28">
        <v>0</v>
      </c>
      <c r="N8" s="29">
        <v>0</v>
      </c>
      <c r="O8" s="30">
        <f>SUM(M8:N8)</f>
        <v>0</v>
      </c>
      <c r="P8" s="37">
        <v>0</v>
      </c>
      <c r="Q8" s="34">
        <v>2</v>
      </c>
      <c r="R8" s="187">
        <v>3</v>
      </c>
      <c r="S8" s="28">
        <v>12</v>
      </c>
      <c r="T8" s="29">
        <v>10</v>
      </c>
      <c r="U8" s="30">
        <f>SUM(S8:T8)</f>
        <v>22</v>
      </c>
      <c r="V8" s="34">
        <f>SUM(B8,C8,E8,F8,H8,I8,K8,L8,M8,N8,P8,Q8,R8,S8,T8)</f>
        <v>32</v>
      </c>
      <c r="W8" s="1"/>
    </row>
    <row r="9" spans="1:23" ht="25.5" customHeight="1" x14ac:dyDescent="0.15">
      <c r="A9" s="175" t="s">
        <v>4</v>
      </c>
      <c r="B9" s="28">
        <v>1</v>
      </c>
      <c r="C9" s="29">
        <v>0</v>
      </c>
      <c r="D9" s="30">
        <f>SUM(B9:C9)</f>
        <v>1</v>
      </c>
      <c r="E9" s="28">
        <v>1</v>
      </c>
      <c r="F9" s="29">
        <v>0</v>
      </c>
      <c r="G9" s="30">
        <f t="shared" si="1"/>
        <v>1</v>
      </c>
      <c r="H9" s="28">
        <v>2</v>
      </c>
      <c r="I9" s="29">
        <v>2</v>
      </c>
      <c r="J9" s="30">
        <f>SUM(H9:I9)</f>
        <v>4</v>
      </c>
      <c r="K9" s="34">
        <v>0</v>
      </c>
      <c r="L9" s="34">
        <v>0</v>
      </c>
      <c r="M9" s="28">
        <v>1</v>
      </c>
      <c r="N9" s="29">
        <v>2</v>
      </c>
      <c r="O9" s="30">
        <f>SUM(M9:N9)</f>
        <v>3</v>
      </c>
      <c r="P9" s="37">
        <v>0</v>
      </c>
      <c r="Q9" s="34">
        <v>0</v>
      </c>
      <c r="R9" s="187">
        <v>4</v>
      </c>
      <c r="S9" s="28">
        <v>1</v>
      </c>
      <c r="T9" s="29">
        <v>9</v>
      </c>
      <c r="U9" s="30">
        <f>SUM(S9:T9)</f>
        <v>10</v>
      </c>
      <c r="V9" s="34">
        <f>SUM(B9,C9,E9,F9,H9,I9,K9,L9,M9,N9,P9,Q9,R9,S9,T9)</f>
        <v>23</v>
      </c>
      <c r="W9" s="1"/>
    </row>
    <row r="10" spans="1:23" ht="25.5" customHeight="1" x14ac:dyDescent="0.15">
      <c r="A10" s="176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4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7">
        <v>0</v>
      </c>
      <c r="Q10" s="34">
        <v>0</v>
      </c>
      <c r="R10" s="187">
        <v>0</v>
      </c>
      <c r="S10" s="28">
        <v>0</v>
      </c>
      <c r="T10" s="29">
        <v>0</v>
      </c>
      <c r="U10" s="30">
        <f>SUM(S10:T10)</f>
        <v>0</v>
      </c>
      <c r="V10" s="34">
        <f>SUM(B10,C10,E10,F10,H10,I10,K10,L10,M10,N10,P10,Q10,S10,T10)</f>
        <v>0</v>
      </c>
      <c r="W10" s="1"/>
    </row>
    <row r="11" spans="1:23" ht="25.5" customHeight="1" x14ac:dyDescent="0.15">
      <c r="A11" s="173" t="s">
        <v>5</v>
      </c>
      <c r="B11" s="28">
        <f t="shared" ref="B11:V11" si="5">SUM(B8+B9)</f>
        <v>1</v>
      </c>
      <c r="C11" s="29">
        <f t="shared" si="5"/>
        <v>1</v>
      </c>
      <c r="D11" s="30">
        <f t="shared" si="5"/>
        <v>2</v>
      </c>
      <c r="E11" s="28">
        <f t="shared" si="5"/>
        <v>1</v>
      </c>
      <c r="F11" s="29">
        <f t="shared" si="5"/>
        <v>0</v>
      </c>
      <c r="G11" s="30">
        <f t="shared" si="5"/>
        <v>1</v>
      </c>
      <c r="H11" s="28">
        <f t="shared" si="5"/>
        <v>3</v>
      </c>
      <c r="I11" s="29">
        <f t="shared" si="5"/>
        <v>3</v>
      </c>
      <c r="J11" s="30">
        <f t="shared" si="5"/>
        <v>6</v>
      </c>
      <c r="K11" s="34">
        <f t="shared" si="5"/>
        <v>0</v>
      </c>
      <c r="L11" s="34">
        <f t="shared" si="5"/>
        <v>2</v>
      </c>
      <c r="M11" s="28">
        <f t="shared" si="5"/>
        <v>1</v>
      </c>
      <c r="N11" s="29">
        <f t="shared" si="5"/>
        <v>2</v>
      </c>
      <c r="O11" s="30">
        <f t="shared" si="5"/>
        <v>3</v>
      </c>
      <c r="P11" s="37">
        <f t="shared" si="5"/>
        <v>0</v>
      </c>
      <c r="Q11" s="34">
        <f t="shared" si="5"/>
        <v>2</v>
      </c>
      <c r="R11" s="187">
        <v>0</v>
      </c>
      <c r="S11" s="28">
        <f t="shared" si="5"/>
        <v>13</v>
      </c>
      <c r="T11" s="29">
        <f t="shared" si="5"/>
        <v>19</v>
      </c>
      <c r="U11" s="30">
        <f t="shared" si="5"/>
        <v>32</v>
      </c>
      <c r="V11" s="34">
        <f t="shared" si="5"/>
        <v>55</v>
      </c>
      <c r="W11" s="1"/>
    </row>
    <row r="12" spans="1:23" ht="25.5" customHeight="1" x14ac:dyDescent="0.15">
      <c r="A12" s="173" t="s">
        <v>7</v>
      </c>
      <c r="B12" s="28">
        <v>448</v>
      </c>
      <c r="C12" s="29">
        <v>421</v>
      </c>
      <c r="D12" s="30">
        <f>SUM(B12:C12)</f>
        <v>869</v>
      </c>
      <c r="E12" s="28">
        <v>490</v>
      </c>
      <c r="F12" s="29">
        <v>504</v>
      </c>
      <c r="G12" s="30">
        <f>SUM(E12:F12)</f>
        <v>994</v>
      </c>
      <c r="H12" s="28">
        <v>417</v>
      </c>
      <c r="I12" s="29">
        <v>459</v>
      </c>
      <c r="J12" s="30">
        <f>SUM(H12:I12)</f>
        <v>876</v>
      </c>
      <c r="K12" s="34">
        <v>560</v>
      </c>
      <c r="L12" s="34">
        <v>471</v>
      </c>
      <c r="M12" s="28">
        <v>451</v>
      </c>
      <c r="N12" s="29">
        <v>446</v>
      </c>
      <c r="O12" s="30">
        <f>SUM(M12:N12)</f>
        <v>897</v>
      </c>
      <c r="P12" s="37">
        <v>347</v>
      </c>
      <c r="Q12" s="34">
        <v>312</v>
      </c>
      <c r="R12" s="187">
        <v>291</v>
      </c>
      <c r="S12" s="28">
        <v>408</v>
      </c>
      <c r="T12" s="29">
        <v>330</v>
      </c>
      <c r="U12" s="30">
        <f>SUM(S12:T12)</f>
        <v>738</v>
      </c>
      <c r="V12" s="34">
        <f>SUM(B12,C12,E12,F12,H12,I12,K12,L12,M12,N12,P12,Q12,R12,S12,T12)</f>
        <v>6355</v>
      </c>
      <c r="W12" s="1"/>
    </row>
    <row r="13" spans="1:23" ht="37.5" customHeight="1" x14ac:dyDescent="0.15">
      <c r="A13" s="173" t="s">
        <v>27</v>
      </c>
      <c r="B13" s="46">
        <f>B12/28</f>
        <v>16</v>
      </c>
      <c r="C13" s="40">
        <f t="shared" ref="C13:V13" si="6">C12/28</f>
        <v>15.035714285714286</v>
      </c>
      <c r="D13" s="47">
        <f t="shared" si="6"/>
        <v>31.035714285714285</v>
      </c>
      <c r="E13" s="46">
        <f t="shared" si="6"/>
        <v>17.5</v>
      </c>
      <c r="F13" s="40">
        <f t="shared" si="6"/>
        <v>18</v>
      </c>
      <c r="G13" s="47">
        <f t="shared" si="6"/>
        <v>35.5</v>
      </c>
      <c r="H13" s="46">
        <f t="shared" si="6"/>
        <v>14.892857142857142</v>
      </c>
      <c r="I13" s="40">
        <f t="shared" si="6"/>
        <v>16.392857142857142</v>
      </c>
      <c r="J13" s="47">
        <f t="shared" si="6"/>
        <v>31.285714285714285</v>
      </c>
      <c r="K13" s="48">
        <f t="shared" si="6"/>
        <v>20</v>
      </c>
      <c r="L13" s="48">
        <f t="shared" si="6"/>
        <v>16.821428571428573</v>
      </c>
      <c r="M13" s="46">
        <f t="shared" si="6"/>
        <v>16.107142857142858</v>
      </c>
      <c r="N13" s="40">
        <f t="shared" si="6"/>
        <v>15.928571428571429</v>
      </c>
      <c r="O13" s="47">
        <f t="shared" si="6"/>
        <v>32.035714285714285</v>
      </c>
      <c r="P13" s="61">
        <f t="shared" si="6"/>
        <v>12.392857142857142</v>
      </c>
      <c r="Q13" s="48">
        <f t="shared" si="6"/>
        <v>11.142857142857142</v>
      </c>
      <c r="R13" s="188">
        <f t="shared" si="6"/>
        <v>10.392857142857142</v>
      </c>
      <c r="S13" s="46">
        <f t="shared" si="6"/>
        <v>14.571428571428571</v>
      </c>
      <c r="T13" s="40">
        <f t="shared" si="6"/>
        <v>11.785714285714286</v>
      </c>
      <c r="U13" s="47">
        <f t="shared" si="6"/>
        <v>26.357142857142858</v>
      </c>
      <c r="V13" s="48">
        <f t="shared" si="6"/>
        <v>226.96428571428572</v>
      </c>
      <c r="W13" s="1"/>
    </row>
    <row r="14" spans="1:23" ht="34.5" customHeight="1" x14ac:dyDescent="0.15">
      <c r="A14" s="173" t="s">
        <v>23</v>
      </c>
      <c r="B14" s="49">
        <f>(B12*100)/(B4*28)</f>
        <v>76.19047619047619</v>
      </c>
      <c r="C14" s="42">
        <f t="shared" ref="C14:V14" si="7">(C12*100)/(C4*28)</f>
        <v>71.598639455782319</v>
      </c>
      <c r="D14" s="50">
        <f t="shared" si="7"/>
        <v>73.894557823129247</v>
      </c>
      <c r="E14" s="49">
        <f t="shared" si="7"/>
        <v>97.222222222222229</v>
      </c>
      <c r="F14" s="42">
        <f t="shared" si="7"/>
        <v>85.714285714285708</v>
      </c>
      <c r="G14" s="50">
        <f t="shared" si="7"/>
        <v>91.025641025641022</v>
      </c>
      <c r="H14" s="49">
        <f t="shared" si="7"/>
        <v>78.383458646616546</v>
      </c>
      <c r="I14" s="42">
        <f t="shared" si="7"/>
        <v>91.071428571428569</v>
      </c>
      <c r="J14" s="50">
        <f t="shared" si="7"/>
        <v>84.555984555984551</v>
      </c>
      <c r="K14" s="51">
        <f t="shared" si="7"/>
        <v>95.238095238095241</v>
      </c>
      <c r="L14" s="51">
        <f t="shared" si="7"/>
        <v>80.102040816326536</v>
      </c>
      <c r="M14" s="49">
        <f t="shared" si="7"/>
        <v>76.700680272108841</v>
      </c>
      <c r="N14" s="42">
        <f t="shared" si="7"/>
        <v>75.850340136054427</v>
      </c>
      <c r="O14" s="50">
        <f t="shared" si="7"/>
        <v>76.275510204081627</v>
      </c>
      <c r="P14" s="62">
        <f t="shared" si="7"/>
        <v>82.61904761904762</v>
      </c>
      <c r="Q14" s="51">
        <f t="shared" si="7"/>
        <v>74.285714285714292</v>
      </c>
      <c r="R14" s="189" t="s">
        <v>38</v>
      </c>
      <c r="S14" s="49">
        <f t="shared" si="7"/>
        <v>80.952380952380949</v>
      </c>
      <c r="T14" s="42">
        <f t="shared" si="7"/>
        <v>65.476190476190482</v>
      </c>
      <c r="U14" s="50">
        <f t="shared" si="7"/>
        <v>73.214285714285708</v>
      </c>
      <c r="V14" s="51">
        <f t="shared" si="7"/>
        <v>84.688166311300634</v>
      </c>
      <c r="W14" s="1"/>
    </row>
    <row r="15" spans="1:23" ht="25.5" customHeight="1" x14ac:dyDescent="0.15">
      <c r="A15" s="173" t="s">
        <v>2</v>
      </c>
      <c r="B15" s="28">
        <v>0</v>
      </c>
      <c r="C15" s="29">
        <v>504</v>
      </c>
      <c r="D15" s="30">
        <f>SUM(B15:C15)</f>
        <v>504</v>
      </c>
      <c r="E15" s="28">
        <v>0</v>
      </c>
      <c r="F15" s="29">
        <v>0</v>
      </c>
      <c r="G15" s="30">
        <f>SUM(E15:F15)</f>
        <v>0</v>
      </c>
      <c r="H15" s="28">
        <v>52</v>
      </c>
      <c r="I15" s="29">
        <v>197</v>
      </c>
      <c r="J15" s="30">
        <f>SUM(H15:I15)</f>
        <v>249</v>
      </c>
      <c r="K15" s="34">
        <v>0</v>
      </c>
      <c r="L15" s="34">
        <v>830</v>
      </c>
      <c r="M15" s="28">
        <v>0</v>
      </c>
      <c r="N15" s="29">
        <v>0</v>
      </c>
      <c r="O15" s="30">
        <f>SUM(M15:N15)</f>
        <v>0</v>
      </c>
      <c r="P15" s="37">
        <v>0</v>
      </c>
      <c r="Q15" s="34">
        <v>652</v>
      </c>
      <c r="R15" s="187">
        <v>699</v>
      </c>
      <c r="S15" s="28">
        <v>564</v>
      </c>
      <c r="T15" s="29">
        <v>512</v>
      </c>
      <c r="U15" s="30">
        <f>SUM(S15:T15)</f>
        <v>1076</v>
      </c>
      <c r="V15" s="34">
        <f>SUM(B15,C15,E15,F15,H15,I15,K15,L15,M15,N15,P15,Q15,R15,S15,T15)</f>
        <v>4010</v>
      </c>
      <c r="W15" s="1"/>
    </row>
    <row r="16" spans="1:23" ht="36.75" customHeight="1" thickBot="1" x14ac:dyDescent="0.2">
      <c r="A16" s="177" t="s">
        <v>3</v>
      </c>
      <c r="B16" s="44" t="e">
        <f t="shared" ref="B16:V16" si="8">B15/B8</f>
        <v>#DIV/0!</v>
      </c>
      <c r="C16" s="44">
        <f t="shared" si="8"/>
        <v>504</v>
      </c>
      <c r="D16" s="44">
        <f t="shared" si="8"/>
        <v>504</v>
      </c>
      <c r="E16" s="44" t="e">
        <f t="shared" si="8"/>
        <v>#DIV/0!</v>
      </c>
      <c r="F16" s="44" t="e">
        <f t="shared" si="8"/>
        <v>#DIV/0!</v>
      </c>
      <c r="G16" s="44" t="e">
        <f t="shared" si="8"/>
        <v>#DIV/0!</v>
      </c>
      <c r="H16" s="44">
        <f t="shared" si="8"/>
        <v>52</v>
      </c>
      <c r="I16" s="44">
        <f t="shared" si="8"/>
        <v>197</v>
      </c>
      <c r="J16" s="44">
        <f t="shared" si="8"/>
        <v>124.5</v>
      </c>
      <c r="K16" s="44" t="e">
        <f t="shared" si="8"/>
        <v>#DIV/0!</v>
      </c>
      <c r="L16" s="44">
        <f t="shared" si="8"/>
        <v>415</v>
      </c>
      <c r="M16" s="44" t="e">
        <f t="shared" si="8"/>
        <v>#DIV/0!</v>
      </c>
      <c r="N16" s="44" t="e">
        <f t="shared" si="8"/>
        <v>#DIV/0!</v>
      </c>
      <c r="O16" s="44" t="e">
        <f t="shared" si="8"/>
        <v>#DIV/0!</v>
      </c>
      <c r="P16" s="44" t="e">
        <f t="shared" si="8"/>
        <v>#DIV/0!</v>
      </c>
      <c r="Q16" s="44">
        <f t="shared" si="8"/>
        <v>326</v>
      </c>
      <c r="R16" s="44">
        <f t="shared" si="8"/>
        <v>233</v>
      </c>
      <c r="S16" s="44">
        <f t="shared" si="8"/>
        <v>47</v>
      </c>
      <c r="T16" s="44">
        <f t="shared" si="8"/>
        <v>51.2</v>
      </c>
      <c r="U16" s="44">
        <f t="shared" si="8"/>
        <v>48.909090909090907</v>
      </c>
      <c r="V16" s="44">
        <f t="shared" si="8"/>
        <v>125.3125</v>
      </c>
      <c r="W16" s="1"/>
    </row>
    <row r="17" spans="1:23" ht="16.5" customHeight="1" x14ac:dyDescent="0.15">
      <c r="A17" s="17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W17"/>
  <sheetViews>
    <sheetView topLeftCell="A6" zoomScale="166" workbookViewId="0">
      <selection activeCell="B16" sqref="B16:V16"/>
    </sheetView>
  </sheetViews>
  <sheetFormatPr baseColWidth="10" defaultRowHeight="33" customHeight="1" x14ac:dyDescent="0.15"/>
  <cols>
    <col min="1" max="1" width="16.83203125" style="170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40</v>
      </c>
      <c r="B3" s="22" t="s">
        <v>8</v>
      </c>
      <c r="C3" s="23" t="s">
        <v>9</v>
      </c>
      <c r="D3" s="25" t="s">
        <v>30</v>
      </c>
      <c r="E3" s="190" t="s">
        <v>10</v>
      </c>
      <c r="F3" s="23" t="s">
        <v>11</v>
      </c>
      <c r="G3" s="113" t="s">
        <v>31</v>
      </c>
      <c r="H3" s="22" t="s">
        <v>12</v>
      </c>
      <c r="I3" s="23" t="s">
        <v>13</v>
      </c>
      <c r="J3" s="25" t="s">
        <v>32</v>
      </c>
      <c r="K3" s="89" t="s">
        <v>14</v>
      </c>
      <c r="L3" s="59" t="s">
        <v>15</v>
      </c>
      <c r="M3" s="22" t="s">
        <v>16</v>
      </c>
      <c r="N3" s="23" t="s">
        <v>17</v>
      </c>
      <c r="O3" s="25" t="s">
        <v>33</v>
      </c>
      <c r="P3" s="89" t="s">
        <v>18</v>
      </c>
      <c r="Q3" s="59" t="s">
        <v>19</v>
      </c>
      <c r="R3" s="192" t="s">
        <v>29</v>
      </c>
      <c r="S3" s="22" t="s">
        <v>20</v>
      </c>
      <c r="T3" s="23" t="s">
        <v>21</v>
      </c>
      <c r="U3" s="25" t="s">
        <v>34</v>
      </c>
      <c r="V3" s="158" t="s">
        <v>24</v>
      </c>
      <c r="W3" s="1"/>
    </row>
    <row r="4" spans="1:23" ht="30.75" customHeight="1" thickBot="1" x14ac:dyDescent="0.2">
      <c r="A4" s="171" t="s">
        <v>22</v>
      </c>
      <c r="B4" s="45">
        <v>21</v>
      </c>
      <c r="C4" s="38">
        <v>21</v>
      </c>
      <c r="D4" s="31">
        <f>SUM(B4:C4)</f>
        <v>42</v>
      </c>
      <c r="E4" s="191">
        <v>18</v>
      </c>
      <c r="F4" s="38">
        <v>21</v>
      </c>
      <c r="G4" s="114">
        <f t="shared" ref="G4" si="0">SUM(E4:F4)</f>
        <v>39</v>
      </c>
      <c r="H4" s="45">
        <v>19</v>
      </c>
      <c r="I4" s="38">
        <v>18</v>
      </c>
      <c r="J4" s="31">
        <f>SUM(H4:I4)</f>
        <v>37</v>
      </c>
      <c r="K4" s="87">
        <v>21</v>
      </c>
      <c r="L4" s="27">
        <v>21</v>
      </c>
      <c r="M4" s="45">
        <v>21</v>
      </c>
      <c r="N4" s="38">
        <v>21</v>
      </c>
      <c r="O4" s="31">
        <f>SUM(M4:N4)</f>
        <v>42</v>
      </c>
      <c r="P4" s="87">
        <v>15</v>
      </c>
      <c r="Q4" s="27">
        <v>15</v>
      </c>
      <c r="R4" s="193" t="s">
        <v>38</v>
      </c>
      <c r="S4" s="45">
        <v>18</v>
      </c>
      <c r="T4" s="38">
        <v>18</v>
      </c>
      <c r="U4" s="31">
        <f>SUM(S4:T4)</f>
        <v>36</v>
      </c>
      <c r="V4" s="159">
        <f>SUM(B4,C4,E4,F4,H4,I4,K4,L4,M4,N4,P4,Q4,S4,T4)</f>
        <v>268</v>
      </c>
      <c r="W4" s="1"/>
    </row>
    <row r="5" spans="1:23" ht="25.5" customHeight="1" thickTop="1" x14ac:dyDescent="0.15">
      <c r="A5" s="172" t="s">
        <v>25</v>
      </c>
      <c r="B5" s="28">
        <v>0</v>
      </c>
      <c r="C5" s="29">
        <v>0</v>
      </c>
      <c r="D5" s="30">
        <f>SUM(B5:C5)</f>
        <v>0</v>
      </c>
      <c r="E5" s="77">
        <v>0</v>
      </c>
      <c r="F5" s="29">
        <v>0</v>
      </c>
      <c r="G5" s="81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3">
        <v>1</v>
      </c>
      <c r="Q5" s="34">
        <v>0</v>
      </c>
      <c r="R5" s="194">
        <v>20</v>
      </c>
      <c r="S5" s="28">
        <v>5</v>
      </c>
      <c r="T5" s="29">
        <v>0</v>
      </c>
      <c r="U5" s="30">
        <f>SUM(S5:T5)</f>
        <v>5</v>
      </c>
      <c r="V5" s="36">
        <f>SUM(B5,C5,E5,F5,H5,I5,K5,L5,M5,N5,P5,Q5,R5,S5,T5)</f>
        <v>26</v>
      </c>
      <c r="W5" s="1"/>
    </row>
    <row r="6" spans="1:23" ht="25.5" customHeight="1" x14ac:dyDescent="0.15">
      <c r="A6" s="173" t="s">
        <v>0</v>
      </c>
      <c r="B6" s="28">
        <v>2</v>
      </c>
      <c r="C6" s="29">
        <v>1</v>
      </c>
      <c r="D6" s="30">
        <f>SUM(B6:C6)</f>
        <v>3</v>
      </c>
      <c r="E6" s="77">
        <v>1</v>
      </c>
      <c r="F6" s="29">
        <v>1</v>
      </c>
      <c r="G6" s="81">
        <f t="shared" si="1"/>
        <v>2</v>
      </c>
      <c r="H6" s="28">
        <v>5</v>
      </c>
      <c r="I6" s="29">
        <v>3</v>
      </c>
      <c r="J6" s="30">
        <f>SUM(H6:I6)</f>
        <v>8</v>
      </c>
      <c r="K6" s="33">
        <v>1</v>
      </c>
      <c r="L6" s="34">
        <v>1</v>
      </c>
      <c r="M6" s="28">
        <v>4</v>
      </c>
      <c r="N6" s="29">
        <v>2</v>
      </c>
      <c r="O6" s="30">
        <f>SUM(M6:N6)</f>
        <v>6</v>
      </c>
      <c r="P6" s="33">
        <v>0</v>
      </c>
      <c r="Q6" s="34">
        <v>0</v>
      </c>
      <c r="R6" s="194">
        <v>2</v>
      </c>
      <c r="S6" s="28">
        <v>6</v>
      </c>
      <c r="T6" s="29">
        <v>10</v>
      </c>
      <c r="U6" s="30">
        <f>SUM(S6:T6)</f>
        <v>16</v>
      </c>
      <c r="V6" s="36">
        <f>SUM(B6,C6,E6,F6,H6,I6,K6,L6,M6,N6,P6,Q6,R6,S6,T6)</f>
        <v>39</v>
      </c>
      <c r="W6" s="1"/>
    </row>
    <row r="7" spans="1:23" ht="25.5" customHeight="1" thickBot="1" x14ac:dyDescent="0.2">
      <c r="A7" s="174" t="s">
        <v>6</v>
      </c>
      <c r="B7" s="28">
        <f>SUM(B5:B6)</f>
        <v>2</v>
      </c>
      <c r="C7" s="29">
        <f>SUM(C5:C6)</f>
        <v>1</v>
      </c>
      <c r="D7" s="30">
        <f>SUM(D5:D6)</f>
        <v>3</v>
      </c>
      <c r="E7" s="77">
        <f t="shared" ref="E7" si="2">SUM(E5:E6)</f>
        <v>1</v>
      </c>
      <c r="F7" s="29">
        <v>0</v>
      </c>
      <c r="G7" s="81">
        <f t="shared" si="1"/>
        <v>1</v>
      </c>
      <c r="H7" s="28">
        <f>SUM(H5:H6)</f>
        <v>5</v>
      </c>
      <c r="I7" s="29">
        <f>SUM(I5:I6)</f>
        <v>3</v>
      </c>
      <c r="J7" s="30">
        <f t="shared" ref="J7" si="3">H7+I7</f>
        <v>8</v>
      </c>
      <c r="K7" s="33">
        <f>SUM(K5:K6)</f>
        <v>1</v>
      </c>
      <c r="L7" s="34">
        <f>SUM(L5:L6)</f>
        <v>1</v>
      </c>
      <c r="M7" s="28">
        <f>SUM(M5:M6)</f>
        <v>4</v>
      </c>
      <c r="N7" s="29">
        <f>SUM(N5:N6)</f>
        <v>2</v>
      </c>
      <c r="O7" s="30">
        <f t="shared" ref="O7:V7" si="4">SUM(O5:O6)</f>
        <v>6</v>
      </c>
      <c r="P7" s="33">
        <f>SUM(P5:P6)</f>
        <v>1</v>
      </c>
      <c r="Q7" s="34">
        <f>SUM(Q5:Q6)</f>
        <v>0</v>
      </c>
      <c r="R7" s="194"/>
      <c r="S7" s="28">
        <f>SUM(S5:S6)</f>
        <v>11</v>
      </c>
      <c r="T7" s="29">
        <f>SUM(T5:T6)</f>
        <v>10</v>
      </c>
      <c r="U7" s="30">
        <f t="shared" si="4"/>
        <v>21</v>
      </c>
      <c r="V7" s="36">
        <f t="shared" si="4"/>
        <v>65</v>
      </c>
      <c r="W7" s="1"/>
    </row>
    <row r="8" spans="1:23" ht="25.5" customHeight="1" thickTop="1" x14ac:dyDescent="0.15">
      <c r="A8" s="172" t="s">
        <v>26</v>
      </c>
      <c r="B8" s="28">
        <v>0</v>
      </c>
      <c r="C8" s="29">
        <v>1</v>
      </c>
      <c r="D8" s="30">
        <f>SUM(B8:C8)</f>
        <v>1</v>
      </c>
      <c r="E8" s="77">
        <v>0</v>
      </c>
      <c r="F8" s="29">
        <v>1</v>
      </c>
      <c r="G8" s="81">
        <f t="shared" si="1"/>
        <v>1</v>
      </c>
      <c r="H8" s="28">
        <v>1</v>
      </c>
      <c r="I8" s="29">
        <v>0</v>
      </c>
      <c r="J8" s="30">
        <f>SUM(H8:I8)</f>
        <v>1</v>
      </c>
      <c r="K8" s="33">
        <v>0</v>
      </c>
      <c r="L8" s="34">
        <v>0</v>
      </c>
      <c r="M8" s="28">
        <v>3</v>
      </c>
      <c r="N8" s="29">
        <v>0</v>
      </c>
      <c r="O8" s="30">
        <f>SUM(M8:N8)</f>
        <v>3</v>
      </c>
      <c r="P8" s="33">
        <v>1</v>
      </c>
      <c r="Q8" s="34">
        <v>0</v>
      </c>
      <c r="R8" s="194">
        <v>4</v>
      </c>
      <c r="S8" s="28">
        <v>5</v>
      </c>
      <c r="T8" s="29">
        <v>7</v>
      </c>
      <c r="U8" s="30">
        <f>SUM(S8:T8)</f>
        <v>12</v>
      </c>
      <c r="V8" s="36">
        <f>SUM(B8,C8,E8,F8,H8,I8,K8,L8,M8,N8,P8,Q8,R8,S8,T8)</f>
        <v>23</v>
      </c>
      <c r="W8" s="1"/>
    </row>
    <row r="9" spans="1:23" ht="25.5" customHeight="1" x14ac:dyDescent="0.15">
      <c r="A9" s="175" t="s">
        <v>4</v>
      </c>
      <c r="B9" s="28">
        <v>0</v>
      </c>
      <c r="C9" s="29">
        <v>0</v>
      </c>
      <c r="D9" s="30">
        <f>SUM(B9:C9)</f>
        <v>0</v>
      </c>
      <c r="E9" s="77">
        <v>1</v>
      </c>
      <c r="F9" s="29">
        <v>0</v>
      </c>
      <c r="G9" s="81">
        <f t="shared" si="1"/>
        <v>1</v>
      </c>
      <c r="H9" s="28">
        <v>3</v>
      </c>
      <c r="I9" s="29">
        <v>4</v>
      </c>
      <c r="J9" s="30">
        <f>SUM(H9:I9)</f>
        <v>7</v>
      </c>
      <c r="K9" s="33">
        <v>1</v>
      </c>
      <c r="L9" s="34">
        <v>0</v>
      </c>
      <c r="M9" s="28">
        <v>1</v>
      </c>
      <c r="N9" s="29">
        <v>2</v>
      </c>
      <c r="O9" s="30">
        <f>SUM(M9:N9)</f>
        <v>3</v>
      </c>
      <c r="P9" s="33">
        <v>0</v>
      </c>
      <c r="Q9" s="34">
        <v>0</v>
      </c>
      <c r="R9" s="194">
        <v>26</v>
      </c>
      <c r="S9" s="28">
        <v>1</v>
      </c>
      <c r="T9" s="29">
        <v>0</v>
      </c>
      <c r="U9" s="30">
        <f>SUM(S9:T9)</f>
        <v>1</v>
      </c>
      <c r="V9" s="36">
        <f>SUM(B9,C9,E9,F9,H9,I9,K9,L9,M9,N9,P9,Q9,R9,S9,T9)</f>
        <v>39</v>
      </c>
      <c r="W9" s="1"/>
    </row>
    <row r="10" spans="1:23" ht="25.5" customHeight="1" x14ac:dyDescent="0.15">
      <c r="A10" s="176" t="s">
        <v>1</v>
      </c>
      <c r="B10" s="28">
        <v>0</v>
      </c>
      <c r="C10" s="29">
        <v>0</v>
      </c>
      <c r="D10" s="30">
        <f>SUM(B10:C10)</f>
        <v>0</v>
      </c>
      <c r="E10" s="77">
        <v>0</v>
      </c>
      <c r="F10" s="29">
        <v>0</v>
      </c>
      <c r="G10" s="81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3">
        <v>0</v>
      </c>
      <c r="Q10" s="34">
        <v>0</v>
      </c>
      <c r="R10" s="194">
        <v>0</v>
      </c>
      <c r="S10" s="28">
        <v>0</v>
      </c>
      <c r="T10" s="29">
        <v>0</v>
      </c>
      <c r="U10" s="30">
        <f>SUM(S10:T10)</f>
        <v>0</v>
      </c>
      <c r="V10" s="36">
        <f>SUM(B10,C10,E10,F10,H10,I10,K10,L10,M10,N10,P10,Q10,S10,T10)</f>
        <v>0</v>
      </c>
      <c r="W10" s="1"/>
    </row>
    <row r="11" spans="1:23" ht="25.5" customHeight="1" x14ac:dyDescent="0.15">
      <c r="A11" s="173" t="s">
        <v>5</v>
      </c>
      <c r="B11" s="28">
        <f t="shared" ref="B11:V11" si="5">SUM(B8+B9)</f>
        <v>0</v>
      </c>
      <c r="C11" s="29">
        <f t="shared" si="5"/>
        <v>1</v>
      </c>
      <c r="D11" s="30">
        <f t="shared" si="5"/>
        <v>1</v>
      </c>
      <c r="E11" s="77">
        <f t="shared" si="5"/>
        <v>1</v>
      </c>
      <c r="F11" s="29">
        <f t="shared" si="5"/>
        <v>1</v>
      </c>
      <c r="G11" s="81">
        <f t="shared" si="5"/>
        <v>2</v>
      </c>
      <c r="H11" s="28">
        <f t="shared" si="5"/>
        <v>4</v>
      </c>
      <c r="I11" s="29">
        <f t="shared" si="5"/>
        <v>4</v>
      </c>
      <c r="J11" s="30">
        <f t="shared" si="5"/>
        <v>8</v>
      </c>
      <c r="K11" s="33">
        <f t="shared" si="5"/>
        <v>1</v>
      </c>
      <c r="L11" s="34">
        <f t="shared" si="5"/>
        <v>0</v>
      </c>
      <c r="M11" s="28">
        <f t="shared" si="5"/>
        <v>4</v>
      </c>
      <c r="N11" s="29">
        <f t="shared" si="5"/>
        <v>2</v>
      </c>
      <c r="O11" s="30">
        <f t="shared" si="5"/>
        <v>6</v>
      </c>
      <c r="P11" s="33">
        <f t="shared" si="5"/>
        <v>1</v>
      </c>
      <c r="Q11" s="34">
        <f t="shared" si="5"/>
        <v>0</v>
      </c>
      <c r="R11" s="194"/>
      <c r="S11" s="28">
        <f t="shared" si="5"/>
        <v>6</v>
      </c>
      <c r="T11" s="29">
        <f t="shared" si="5"/>
        <v>7</v>
      </c>
      <c r="U11" s="30">
        <f t="shared" si="5"/>
        <v>13</v>
      </c>
      <c r="V11" s="36">
        <f t="shared" si="5"/>
        <v>62</v>
      </c>
      <c r="W11" s="1"/>
    </row>
    <row r="12" spans="1:23" ht="25.5" customHeight="1" x14ac:dyDescent="0.15">
      <c r="A12" s="173" t="s">
        <v>7</v>
      </c>
      <c r="B12" s="28">
        <v>467</v>
      </c>
      <c r="C12" s="29">
        <v>418</v>
      </c>
      <c r="D12" s="30">
        <f>SUM(B12:C12)</f>
        <v>885</v>
      </c>
      <c r="E12" s="77">
        <v>490</v>
      </c>
      <c r="F12" s="29">
        <v>500</v>
      </c>
      <c r="G12" s="81">
        <f>SUM(E12:F12)</f>
        <v>990</v>
      </c>
      <c r="H12" s="28">
        <v>393</v>
      </c>
      <c r="I12" s="29">
        <v>419</v>
      </c>
      <c r="J12" s="30">
        <f>SUM(H12:I12)</f>
        <v>812</v>
      </c>
      <c r="K12" s="33">
        <v>550</v>
      </c>
      <c r="L12" s="34">
        <v>475</v>
      </c>
      <c r="M12" s="28">
        <v>480</v>
      </c>
      <c r="N12" s="29">
        <v>460</v>
      </c>
      <c r="O12" s="30">
        <f>SUM(M12:N12)</f>
        <v>940</v>
      </c>
      <c r="P12" s="33">
        <v>392</v>
      </c>
      <c r="Q12" s="34">
        <v>308</v>
      </c>
      <c r="R12" s="194">
        <v>374</v>
      </c>
      <c r="S12" s="28">
        <v>357</v>
      </c>
      <c r="T12" s="29">
        <v>377</v>
      </c>
      <c r="U12" s="30">
        <f>SUM(S12:T12)</f>
        <v>734</v>
      </c>
      <c r="V12" s="36">
        <f>SUM(B12,C12,E12,F12,H12,I12,K12,L12,M12,N12,P12,Q12,R12,S12,T12)</f>
        <v>6460</v>
      </c>
      <c r="W12" s="1"/>
    </row>
    <row r="13" spans="1:23" ht="37.5" customHeight="1" x14ac:dyDescent="0.15">
      <c r="A13" s="173" t="s">
        <v>27</v>
      </c>
      <c r="B13" s="46">
        <f>B12/27</f>
        <v>17.296296296296298</v>
      </c>
      <c r="C13" s="40">
        <f>C12/27</f>
        <v>15.481481481481481</v>
      </c>
      <c r="D13" s="47">
        <f>D12/27</f>
        <v>32.777777777777779</v>
      </c>
      <c r="E13" s="39">
        <f>E12/27</f>
        <v>18.148148148148149</v>
      </c>
      <c r="F13" s="40">
        <f>F12/27</f>
        <v>18.518518518518519</v>
      </c>
      <c r="G13" s="82">
        <f t="shared" ref="G13:U13" si="6">G12/27</f>
        <v>36.666666666666664</v>
      </c>
      <c r="H13" s="46">
        <f t="shared" si="6"/>
        <v>14.555555555555555</v>
      </c>
      <c r="I13" s="40">
        <f t="shared" si="6"/>
        <v>15.518518518518519</v>
      </c>
      <c r="J13" s="47">
        <f t="shared" si="6"/>
        <v>30.074074074074073</v>
      </c>
      <c r="K13" s="84">
        <f t="shared" si="6"/>
        <v>20.37037037037037</v>
      </c>
      <c r="L13" s="48">
        <f t="shared" si="6"/>
        <v>17.592592592592592</v>
      </c>
      <c r="M13" s="46">
        <f t="shared" si="6"/>
        <v>17.777777777777779</v>
      </c>
      <c r="N13" s="40">
        <f t="shared" si="6"/>
        <v>17.037037037037038</v>
      </c>
      <c r="O13" s="47">
        <f t="shared" si="6"/>
        <v>34.814814814814817</v>
      </c>
      <c r="P13" s="84">
        <f t="shared" si="6"/>
        <v>14.518518518518519</v>
      </c>
      <c r="Q13" s="48">
        <f t="shared" si="6"/>
        <v>11.407407407407407</v>
      </c>
      <c r="R13" s="195">
        <f t="shared" si="6"/>
        <v>13.851851851851851</v>
      </c>
      <c r="S13" s="46">
        <f t="shared" si="6"/>
        <v>13.222222222222221</v>
      </c>
      <c r="T13" s="40">
        <f t="shared" si="6"/>
        <v>13.962962962962964</v>
      </c>
      <c r="U13" s="47">
        <f t="shared" si="6"/>
        <v>27.185185185185187</v>
      </c>
      <c r="V13" s="41">
        <f>V12/28</f>
        <v>230.71428571428572</v>
      </c>
      <c r="W13" s="1"/>
    </row>
    <row r="14" spans="1:23" ht="34.5" customHeight="1" x14ac:dyDescent="0.15">
      <c r="A14" s="173" t="s">
        <v>23</v>
      </c>
      <c r="B14" s="49">
        <f>(B12*100)/(B4*25)</f>
        <v>88.952380952380949</v>
      </c>
      <c r="C14" s="42">
        <f t="shared" ref="C14:D14" si="7">(C12*100)/(C4*25)</f>
        <v>79.61904761904762</v>
      </c>
      <c r="D14" s="50">
        <f t="shared" si="7"/>
        <v>84.285714285714292</v>
      </c>
      <c r="E14" s="78">
        <f>(E12*100)/(E4*25)</f>
        <v>108.88888888888889</v>
      </c>
      <c r="F14" s="42">
        <f t="shared" ref="F14:G14" si="8">(F12*100)/(F4*25)</f>
        <v>95.238095238095241</v>
      </c>
      <c r="G14" s="100">
        <f t="shared" si="8"/>
        <v>101.53846153846153</v>
      </c>
      <c r="H14" s="49">
        <f>(H12*100)/(H4*25)</f>
        <v>82.736842105263165</v>
      </c>
      <c r="I14" s="42">
        <f t="shared" ref="I14:U14" si="9">(I12*100)/(I4*25)</f>
        <v>93.111111111111114</v>
      </c>
      <c r="J14" s="50">
        <f t="shared" si="9"/>
        <v>87.78378378378379</v>
      </c>
      <c r="K14" s="60">
        <f t="shared" si="9"/>
        <v>104.76190476190476</v>
      </c>
      <c r="L14" s="51">
        <f t="shared" si="9"/>
        <v>90.476190476190482</v>
      </c>
      <c r="M14" s="49">
        <f t="shared" si="9"/>
        <v>91.428571428571431</v>
      </c>
      <c r="N14" s="42">
        <f t="shared" si="9"/>
        <v>87.61904761904762</v>
      </c>
      <c r="O14" s="50">
        <f t="shared" si="9"/>
        <v>89.523809523809518</v>
      </c>
      <c r="P14" s="60">
        <f t="shared" si="9"/>
        <v>104.53333333333333</v>
      </c>
      <c r="Q14" s="51">
        <f t="shared" si="9"/>
        <v>82.13333333333334</v>
      </c>
      <c r="R14" s="196" t="s">
        <v>38</v>
      </c>
      <c r="S14" s="49">
        <f t="shared" si="9"/>
        <v>79.333333333333329</v>
      </c>
      <c r="T14" s="42">
        <f t="shared" si="9"/>
        <v>83.777777777777771</v>
      </c>
      <c r="U14" s="50">
        <f t="shared" si="9"/>
        <v>81.555555555555557</v>
      </c>
      <c r="V14" s="43">
        <f>(V12*100)/(V4*28)</f>
        <v>86.087420042643927</v>
      </c>
      <c r="W14" s="1"/>
    </row>
    <row r="15" spans="1:23" ht="25.5" customHeight="1" x14ac:dyDescent="0.15">
      <c r="A15" s="173" t="s">
        <v>2</v>
      </c>
      <c r="B15" s="28">
        <v>0</v>
      </c>
      <c r="C15" s="29">
        <v>879</v>
      </c>
      <c r="D15" s="30">
        <f>SUM(B15:C15)</f>
        <v>879</v>
      </c>
      <c r="E15" s="77">
        <v>0</v>
      </c>
      <c r="F15" s="29">
        <v>1113</v>
      </c>
      <c r="G15" s="81">
        <f>SUM(E15:F15)</f>
        <v>1113</v>
      </c>
      <c r="H15" s="28">
        <v>60</v>
      </c>
      <c r="I15" s="29">
        <v>0</v>
      </c>
      <c r="J15" s="30">
        <f>SUM(H15:I15)</f>
        <v>60</v>
      </c>
      <c r="K15" s="33">
        <v>0</v>
      </c>
      <c r="L15" s="34">
        <v>0</v>
      </c>
      <c r="M15" s="28">
        <v>4949</v>
      </c>
      <c r="N15" s="29">
        <v>0</v>
      </c>
      <c r="O15" s="30">
        <f>SUM(M15:N15)</f>
        <v>4949</v>
      </c>
      <c r="P15" s="33">
        <v>37</v>
      </c>
      <c r="Q15" s="34">
        <v>0</v>
      </c>
      <c r="R15" s="194">
        <v>42</v>
      </c>
      <c r="S15" s="28">
        <v>184</v>
      </c>
      <c r="T15" s="29">
        <v>257</v>
      </c>
      <c r="U15" s="30">
        <f>SUM(S15:T15)</f>
        <v>441</v>
      </c>
      <c r="V15" s="36">
        <f>SUM(B15,C15,E15,F15,H15,I15,K15,L15,M15,N15,P15,Q15,R15,S15,T15)</f>
        <v>7521</v>
      </c>
      <c r="W15" s="1"/>
    </row>
    <row r="16" spans="1:23" ht="36.75" customHeight="1" thickBot="1" x14ac:dyDescent="0.2">
      <c r="A16" s="177" t="s">
        <v>3</v>
      </c>
      <c r="B16" s="53" t="e">
        <f t="shared" ref="B16:V16" si="10">B15/B8</f>
        <v>#DIV/0!</v>
      </c>
      <c r="C16" s="53">
        <f t="shared" si="10"/>
        <v>879</v>
      </c>
      <c r="D16" s="53">
        <f t="shared" si="10"/>
        <v>879</v>
      </c>
      <c r="E16" s="53" t="e">
        <f t="shared" si="10"/>
        <v>#DIV/0!</v>
      </c>
      <c r="F16" s="53">
        <f t="shared" si="10"/>
        <v>1113</v>
      </c>
      <c r="G16" s="53">
        <f t="shared" si="10"/>
        <v>1113</v>
      </c>
      <c r="H16" s="53">
        <f t="shared" si="10"/>
        <v>60</v>
      </c>
      <c r="I16" s="53" t="e">
        <f t="shared" si="10"/>
        <v>#DIV/0!</v>
      </c>
      <c r="J16" s="53">
        <f t="shared" si="10"/>
        <v>60</v>
      </c>
      <c r="K16" s="53" t="e">
        <f t="shared" si="10"/>
        <v>#DIV/0!</v>
      </c>
      <c r="L16" s="53" t="e">
        <f t="shared" si="10"/>
        <v>#DIV/0!</v>
      </c>
      <c r="M16" s="53">
        <f t="shared" si="10"/>
        <v>1649.6666666666667</v>
      </c>
      <c r="N16" s="53" t="e">
        <f t="shared" si="10"/>
        <v>#DIV/0!</v>
      </c>
      <c r="O16" s="53">
        <f t="shared" si="10"/>
        <v>1649.6666666666667</v>
      </c>
      <c r="P16" s="53">
        <f t="shared" si="10"/>
        <v>37</v>
      </c>
      <c r="Q16" s="53" t="e">
        <f t="shared" si="10"/>
        <v>#DIV/0!</v>
      </c>
      <c r="R16" s="53">
        <f t="shared" si="10"/>
        <v>10.5</v>
      </c>
      <c r="S16" s="53">
        <f t="shared" si="10"/>
        <v>36.799999999999997</v>
      </c>
      <c r="T16" s="53">
        <f t="shared" si="10"/>
        <v>36.714285714285715</v>
      </c>
      <c r="U16" s="53">
        <f t="shared" si="10"/>
        <v>36.75</v>
      </c>
      <c r="V16" s="53">
        <f t="shared" si="10"/>
        <v>327</v>
      </c>
      <c r="W16" s="1"/>
    </row>
    <row r="17" spans="1:23" ht="16.5" customHeight="1" x14ac:dyDescent="0.15">
      <c r="A17" s="17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17"/>
  <sheetViews>
    <sheetView zoomScale="125" workbookViewId="0">
      <selection activeCell="S22" sqref="S22"/>
    </sheetView>
  </sheetViews>
  <sheetFormatPr baseColWidth="10" defaultRowHeight="33" customHeight="1" x14ac:dyDescent="0.15"/>
  <cols>
    <col min="1" max="1" width="16.83203125" style="170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6" style="2" customWidth="1"/>
    <col min="19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39</v>
      </c>
      <c r="B3" s="198" t="s">
        <v>8</v>
      </c>
      <c r="C3" s="199" t="s">
        <v>9</v>
      </c>
      <c r="D3" s="200" t="s">
        <v>30</v>
      </c>
      <c r="E3" s="198" t="s">
        <v>10</v>
      </c>
      <c r="F3" s="199" t="s">
        <v>11</v>
      </c>
      <c r="G3" s="200" t="s">
        <v>31</v>
      </c>
      <c r="H3" s="198" t="s">
        <v>12</v>
      </c>
      <c r="I3" s="199" t="s">
        <v>13</v>
      </c>
      <c r="J3" s="200" t="s">
        <v>32</v>
      </c>
      <c r="K3" s="201" t="s">
        <v>14</v>
      </c>
      <c r="L3" s="201" t="s">
        <v>15</v>
      </c>
      <c r="M3" s="198" t="s">
        <v>16</v>
      </c>
      <c r="N3" s="199" t="s">
        <v>17</v>
      </c>
      <c r="O3" s="200" t="s">
        <v>33</v>
      </c>
      <c r="P3" s="201" t="s">
        <v>18</v>
      </c>
      <c r="Q3" s="201" t="s">
        <v>19</v>
      </c>
      <c r="R3" s="201" t="s">
        <v>29</v>
      </c>
      <c r="S3" s="198" t="s">
        <v>20</v>
      </c>
      <c r="T3" s="199" t="s">
        <v>21</v>
      </c>
      <c r="U3" s="200" t="s">
        <v>34</v>
      </c>
      <c r="V3" s="203" t="s">
        <v>24</v>
      </c>
      <c r="W3" s="1"/>
    </row>
    <row r="4" spans="1:23" ht="30.75" customHeight="1" thickBot="1" x14ac:dyDescent="0.2">
      <c r="A4" s="171" t="s">
        <v>22</v>
      </c>
      <c r="B4" s="45">
        <v>21</v>
      </c>
      <c r="C4" s="38">
        <v>21</v>
      </c>
      <c r="D4" s="31">
        <f>SUM(B4:C4)</f>
        <v>42</v>
      </c>
      <c r="E4" s="45">
        <v>18</v>
      </c>
      <c r="F4" s="38">
        <v>21</v>
      </c>
      <c r="G4" s="31">
        <f t="shared" ref="G4" si="0">SUM(E4:F4)</f>
        <v>39</v>
      </c>
      <c r="H4" s="45">
        <v>19</v>
      </c>
      <c r="I4" s="38">
        <v>18</v>
      </c>
      <c r="J4" s="31">
        <f>SUM(H4:I4)</f>
        <v>37</v>
      </c>
      <c r="K4" s="27">
        <v>21</v>
      </c>
      <c r="L4" s="27">
        <v>21</v>
      </c>
      <c r="M4" s="45">
        <v>21</v>
      </c>
      <c r="N4" s="38">
        <v>21</v>
      </c>
      <c r="O4" s="31">
        <f>SUM(M4:N4)</f>
        <v>42</v>
      </c>
      <c r="P4" s="27">
        <v>15</v>
      </c>
      <c r="Q4" s="27">
        <v>15</v>
      </c>
      <c r="R4" s="202" t="s">
        <v>38</v>
      </c>
      <c r="S4" s="45">
        <v>18</v>
      </c>
      <c r="T4" s="38">
        <v>18</v>
      </c>
      <c r="U4" s="31">
        <f>SUM(S4:T4)</f>
        <v>36</v>
      </c>
      <c r="V4" s="27">
        <f>SUM(B4,C4,E4,F4,H4,I4,K4,L4,M4,N4,P4,Q4,S4,T4)</f>
        <v>268</v>
      </c>
      <c r="W4" s="1"/>
    </row>
    <row r="5" spans="1:23" ht="25.5" customHeight="1" thickTop="1" x14ac:dyDescent="0.15">
      <c r="A5" s="172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4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4">
        <v>0</v>
      </c>
      <c r="Q5" s="34">
        <v>1</v>
      </c>
      <c r="R5" s="34">
        <v>25</v>
      </c>
      <c r="S5" s="28">
        <v>5</v>
      </c>
      <c r="T5" s="29">
        <v>1</v>
      </c>
      <c r="U5" s="30">
        <f>SUM(S5:T5)</f>
        <v>6</v>
      </c>
      <c r="V5" s="34">
        <f>SUM(B5,C5,E5,F5,H5,I5,K5,L5,M5,N5,P5,Q5,R5,S5,T5)</f>
        <v>32</v>
      </c>
      <c r="W5" s="1"/>
    </row>
    <row r="6" spans="1:23" ht="25.5" customHeight="1" x14ac:dyDescent="0.15">
      <c r="A6" s="173" t="s">
        <v>0</v>
      </c>
      <c r="B6" s="28">
        <v>1</v>
      </c>
      <c r="C6" s="29">
        <v>1</v>
      </c>
      <c r="D6" s="30">
        <f>SUM(B6:C6)</f>
        <v>2</v>
      </c>
      <c r="E6" s="28">
        <v>0</v>
      </c>
      <c r="F6" s="29">
        <v>1</v>
      </c>
      <c r="G6" s="30">
        <f t="shared" si="1"/>
        <v>1</v>
      </c>
      <c r="H6" s="28">
        <v>4</v>
      </c>
      <c r="I6" s="29">
        <v>4</v>
      </c>
      <c r="J6" s="30">
        <f>SUM(H6:I6)</f>
        <v>8</v>
      </c>
      <c r="K6" s="34">
        <v>2</v>
      </c>
      <c r="L6" s="34">
        <v>0</v>
      </c>
      <c r="M6" s="28">
        <v>0</v>
      </c>
      <c r="N6" s="29">
        <v>1</v>
      </c>
      <c r="O6" s="30">
        <f>SUM(M6:N6)</f>
        <v>1</v>
      </c>
      <c r="P6" s="34">
        <v>0</v>
      </c>
      <c r="Q6" s="34">
        <v>2</v>
      </c>
      <c r="R6" s="34">
        <v>5</v>
      </c>
      <c r="S6" s="28">
        <v>4</v>
      </c>
      <c r="T6" s="29">
        <v>8</v>
      </c>
      <c r="U6" s="30">
        <f>SUM(S6:T6)</f>
        <v>12</v>
      </c>
      <c r="V6" s="34">
        <f>SUM(B6,C6,E6,F6,H6,I6,K6,L6,M6,N6,P6,Q6,R6,S6,T6)</f>
        <v>33</v>
      </c>
      <c r="W6" s="1"/>
    </row>
    <row r="7" spans="1:23" ht="25.5" customHeight="1" thickBot="1" x14ac:dyDescent="0.2">
      <c r="A7" s="174" t="s">
        <v>6</v>
      </c>
      <c r="B7" s="28">
        <f>SUM(B5:B6)</f>
        <v>1</v>
      </c>
      <c r="C7" s="29">
        <f>SUM(C5:C6)</f>
        <v>1</v>
      </c>
      <c r="D7" s="30">
        <f>SUM(D5:D6)</f>
        <v>2</v>
      </c>
      <c r="E7" s="28">
        <f t="shared" ref="E7:F7" si="2">SUM(E5:E6)</f>
        <v>0</v>
      </c>
      <c r="F7" s="29">
        <f t="shared" si="2"/>
        <v>1</v>
      </c>
      <c r="G7" s="30">
        <f t="shared" si="1"/>
        <v>1</v>
      </c>
      <c r="H7" s="28">
        <f>SUM(H5:H6)</f>
        <v>4</v>
      </c>
      <c r="I7" s="29">
        <f>SUM(I5:I6)</f>
        <v>4</v>
      </c>
      <c r="J7" s="30">
        <f t="shared" ref="J7" si="3">H7+I7</f>
        <v>8</v>
      </c>
      <c r="K7" s="34">
        <f>SUM(K5:K6)</f>
        <v>2</v>
      </c>
      <c r="L7" s="34">
        <f>SUM(L5:L6)</f>
        <v>0</v>
      </c>
      <c r="M7" s="28">
        <f>SUM(M5:M6)</f>
        <v>0</v>
      </c>
      <c r="N7" s="29">
        <f>SUM(N5:N6)</f>
        <v>1</v>
      </c>
      <c r="O7" s="30">
        <f t="shared" ref="O7:V7" si="4">SUM(O5:O6)</f>
        <v>1</v>
      </c>
      <c r="P7" s="34">
        <f>SUM(P5:P6)</f>
        <v>0</v>
      </c>
      <c r="Q7" s="34">
        <f>SUM(Q5:Q6)</f>
        <v>3</v>
      </c>
      <c r="R7" s="34"/>
      <c r="S7" s="28">
        <f>SUM(S5:S6)</f>
        <v>9</v>
      </c>
      <c r="T7" s="29">
        <f>SUM(T5:T6)</f>
        <v>9</v>
      </c>
      <c r="U7" s="30">
        <f t="shared" si="4"/>
        <v>18</v>
      </c>
      <c r="V7" s="34">
        <f t="shared" si="4"/>
        <v>65</v>
      </c>
      <c r="W7" s="1"/>
    </row>
    <row r="8" spans="1:23" ht="25.5" customHeight="1" thickTop="1" x14ac:dyDescent="0.15">
      <c r="A8" s="172" t="s">
        <v>26</v>
      </c>
      <c r="B8" s="28">
        <v>1</v>
      </c>
      <c r="C8" s="29">
        <v>0</v>
      </c>
      <c r="D8" s="30">
        <f>SUM(B8:C8)</f>
        <v>1</v>
      </c>
      <c r="E8" s="28">
        <v>0</v>
      </c>
      <c r="F8" s="29">
        <v>2</v>
      </c>
      <c r="G8" s="30">
        <f t="shared" si="1"/>
        <v>2</v>
      </c>
      <c r="H8" s="28">
        <v>5</v>
      </c>
      <c r="I8" s="29">
        <v>3</v>
      </c>
      <c r="J8" s="30">
        <f>SUM(H8:I8)</f>
        <v>8</v>
      </c>
      <c r="K8" s="34">
        <v>1</v>
      </c>
      <c r="L8" s="34">
        <v>0</v>
      </c>
      <c r="M8" s="28">
        <v>0</v>
      </c>
      <c r="N8" s="29">
        <v>1</v>
      </c>
      <c r="O8" s="30">
        <f>SUM(M8:N8)</f>
        <v>1</v>
      </c>
      <c r="P8" s="34">
        <v>0</v>
      </c>
      <c r="Q8" s="34">
        <v>2</v>
      </c>
      <c r="R8" s="34">
        <v>2</v>
      </c>
      <c r="S8" s="28">
        <v>10</v>
      </c>
      <c r="T8" s="29">
        <v>6</v>
      </c>
      <c r="U8" s="30">
        <f>SUM(S8:T8)</f>
        <v>16</v>
      </c>
      <c r="V8" s="34">
        <f>SUM(B8,C8,E8,F8,H8,I8,K8,L8,M8,N8,P8,Q8,R8,S8,T8)</f>
        <v>33</v>
      </c>
      <c r="W8" s="1"/>
    </row>
    <row r="9" spans="1:23" ht="25.5" customHeight="1" x14ac:dyDescent="0.15">
      <c r="A9" s="175" t="s">
        <v>4</v>
      </c>
      <c r="B9" s="28">
        <v>1</v>
      </c>
      <c r="C9" s="29">
        <v>0</v>
      </c>
      <c r="D9" s="30">
        <f>SUM(B9:C9)</f>
        <v>1</v>
      </c>
      <c r="E9" s="28">
        <v>0</v>
      </c>
      <c r="F9" s="29">
        <v>0</v>
      </c>
      <c r="G9" s="30">
        <f t="shared" si="1"/>
        <v>0</v>
      </c>
      <c r="H9" s="28">
        <v>1</v>
      </c>
      <c r="I9" s="29">
        <v>1</v>
      </c>
      <c r="J9" s="30">
        <f>SUM(H9:I9)</f>
        <v>2</v>
      </c>
      <c r="K9" s="34">
        <v>1</v>
      </c>
      <c r="L9" s="34">
        <v>0</v>
      </c>
      <c r="M9" s="28">
        <v>1</v>
      </c>
      <c r="N9" s="29">
        <v>0</v>
      </c>
      <c r="O9" s="30">
        <f>SUM(M9:N9)</f>
        <v>1</v>
      </c>
      <c r="P9" s="34">
        <v>0</v>
      </c>
      <c r="Q9" s="34">
        <v>0</v>
      </c>
      <c r="R9" s="34">
        <v>26</v>
      </c>
      <c r="S9" s="28">
        <v>1</v>
      </c>
      <c r="T9" s="29">
        <v>1</v>
      </c>
      <c r="U9" s="30">
        <f>SUM(S9:T9)</f>
        <v>2</v>
      </c>
      <c r="V9" s="34">
        <f>SUM(B9,C9,E9,F9,H9,I9,K9,L9,M9,N9,P9,Q9,R9,S9,T9)</f>
        <v>33</v>
      </c>
      <c r="W9" s="1"/>
    </row>
    <row r="10" spans="1:23" ht="25.5" customHeight="1" x14ac:dyDescent="0.15">
      <c r="A10" s="176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4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4">
        <v>0</v>
      </c>
      <c r="Q10" s="34">
        <v>0</v>
      </c>
      <c r="R10" s="34">
        <v>0</v>
      </c>
      <c r="S10" s="28">
        <v>0</v>
      </c>
      <c r="T10" s="29">
        <v>0</v>
      </c>
      <c r="U10" s="30">
        <f>SUM(S10:T10)</f>
        <v>0</v>
      </c>
      <c r="V10" s="34">
        <f>SUM(B10,C10,E10,F10,H10,I10,K10,L10,M10,N10,P10,Q10,S10,T10)</f>
        <v>0</v>
      </c>
      <c r="W10" s="1"/>
    </row>
    <row r="11" spans="1:23" ht="25.5" customHeight="1" x14ac:dyDescent="0.15">
      <c r="A11" s="173" t="s">
        <v>5</v>
      </c>
      <c r="B11" s="28">
        <f t="shared" ref="B11:V11" si="5">SUM(B8+B9)</f>
        <v>2</v>
      </c>
      <c r="C11" s="29">
        <f t="shared" si="5"/>
        <v>0</v>
      </c>
      <c r="D11" s="30">
        <f t="shared" si="5"/>
        <v>2</v>
      </c>
      <c r="E11" s="28">
        <f t="shared" si="5"/>
        <v>0</v>
      </c>
      <c r="F11" s="29">
        <f t="shared" si="5"/>
        <v>2</v>
      </c>
      <c r="G11" s="30">
        <f t="shared" si="5"/>
        <v>2</v>
      </c>
      <c r="H11" s="28">
        <f t="shared" si="5"/>
        <v>6</v>
      </c>
      <c r="I11" s="29">
        <f t="shared" si="5"/>
        <v>4</v>
      </c>
      <c r="J11" s="30">
        <f t="shared" si="5"/>
        <v>10</v>
      </c>
      <c r="K11" s="34">
        <f t="shared" si="5"/>
        <v>2</v>
      </c>
      <c r="L11" s="34">
        <f t="shared" si="5"/>
        <v>0</v>
      </c>
      <c r="M11" s="28">
        <f t="shared" si="5"/>
        <v>1</v>
      </c>
      <c r="N11" s="29">
        <f t="shared" si="5"/>
        <v>1</v>
      </c>
      <c r="O11" s="30">
        <f t="shared" si="5"/>
        <v>2</v>
      </c>
      <c r="P11" s="34">
        <f t="shared" si="5"/>
        <v>0</v>
      </c>
      <c r="Q11" s="34">
        <f t="shared" si="5"/>
        <v>2</v>
      </c>
      <c r="R11" s="34"/>
      <c r="S11" s="28">
        <f t="shared" si="5"/>
        <v>11</v>
      </c>
      <c r="T11" s="29">
        <f t="shared" si="5"/>
        <v>7</v>
      </c>
      <c r="U11" s="30">
        <f t="shared" si="5"/>
        <v>18</v>
      </c>
      <c r="V11" s="34">
        <f t="shared" si="5"/>
        <v>66</v>
      </c>
      <c r="W11" s="1"/>
    </row>
    <row r="12" spans="1:23" ht="25.5" customHeight="1" x14ac:dyDescent="0.15">
      <c r="A12" s="173" t="s">
        <v>7</v>
      </c>
      <c r="B12" s="28">
        <v>533</v>
      </c>
      <c r="C12" s="29">
        <v>496</v>
      </c>
      <c r="D12" s="30">
        <f>SUM(B12:C12)</f>
        <v>1029</v>
      </c>
      <c r="E12" s="28">
        <v>546</v>
      </c>
      <c r="F12" s="29">
        <v>575</v>
      </c>
      <c r="G12" s="30">
        <f>SUM(E12:F12)</f>
        <v>1121</v>
      </c>
      <c r="H12" s="28">
        <v>488</v>
      </c>
      <c r="I12" s="29">
        <v>498</v>
      </c>
      <c r="J12" s="30">
        <f>SUM(H12:I12)</f>
        <v>986</v>
      </c>
      <c r="K12" s="34">
        <v>599</v>
      </c>
      <c r="L12" s="34">
        <v>536</v>
      </c>
      <c r="M12" s="28">
        <v>512</v>
      </c>
      <c r="N12" s="29">
        <v>524</v>
      </c>
      <c r="O12" s="30">
        <f>SUM(M12:N12)</f>
        <v>1036</v>
      </c>
      <c r="P12" s="34">
        <v>448</v>
      </c>
      <c r="Q12" s="34">
        <v>356</v>
      </c>
      <c r="R12" s="34">
        <v>339</v>
      </c>
      <c r="S12" s="28">
        <v>456</v>
      </c>
      <c r="T12" s="29">
        <v>431</v>
      </c>
      <c r="U12" s="30">
        <f>SUM(S12:T12)</f>
        <v>887</v>
      </c>
      <c r="V12" s="34">
        <f>SUM(B12,C12,E12,F12,H12,I12,K12,L12,M12,N12,P12,Q12,R12,S12,T12)</f>
        <v>7337</v>
      </c>
      <c r="W12" s="1"/>
    </row>
    <row r="13" spans="1:23" ht="37.5" customHeight="1" x14ac:dyDescent="0.15">
      <c r="A13" s="173" t="s">
        <v>27</v>
      </c>
      <c r="B13" s="46">
        <f>B12/32</f>
        <v>16.65625</v>
      </c>
      <c r="C13" s="40">
        <f t="shared" ref="C13:V13" si="6">C12/32</f>
        <v>15.5</v>
      </c>
      <c r="D13" s="47">
        <f t="shared" si="6"/>
        <v>32.15625</v>
      </c>
      <c r="E13" s="46">
        <f t="shared" si="6"/>
        <v>17.0625</v>
      </c>
      <c r="F13" s="40">
        <f t="shared" si="6"/>
        <v>17.96875</v>
      </c>
      <c r="G13" s="47">
        <f t="shared" si="6"/>
        <v>35.03125</v>
      </c>
      <c r="H13" s="46">
        <f t="shared" si="6"/>
        <v>15.25</v>
      </c>
      <c r="I13" s="40">
        <f t="shared" si="6"/>
        <v>15.5625</v>
      </c>
      <c r="J13" s="47">
        <f t="shared" si="6"/>
        <v>30.8125</v>
      </c>
      <c r="K13" s="48">
        <f t="shared" si="6"/>
        <v>18.71875</v>
      </c>
      <c r="L13" s="48">
        <f t="shared" si="6"/>
        <v>16.75</v>
      </c>
      <c r="M13" s="46">
        <f t="shared" si="6"/>
        <v>16</v>
      </c>
      <c r="N13" s="40">
        <f t="shared" si="6"/>
        <v>16.375</v>
      </c>
      <c r="O13" s="47">
        <f t="shared" si="6"/>
        <v>32.375</v>
      </c>
      <c r="P13" s="48">
        <f t="shared" si="6"/>
        <v>14</v>
      </c>
      <c r="Q13" s="48">
        <f t="shared" si="6"/>
        <v>11.125</v>
      </c>
      <c r="R13" s="48">
        <f t="shared" si="6"/>
        <v>10.59375</v>
      </c>
      <c r="S13" s="46">
        <f t="shared" si="6"/>
        <v>14.25</v>
      </c>
      <c r="T13" s="40">
        <f t="shared" si="6"/>
        <v>13.46875</v>
      </c>
      <c r="U13" s="47">
        <f t="shared" si="6"/>
        <v>27.71875</v>
      </c>
      <c r="V13" s="48">
        <f t="shared" si="6"/>
        <v>229.28125</v>
      </c>
      <c r="W13" s="1"/>
    </row>
    <row r="14" spans="1:23" ht="34.5" customHeight="1" x14ac:dyDescent="0.15">
      <c r="A14" s="173" t="s">
        <v>23</v>
      </c>
      <c r="B14" s="49">
        <f>(B12*100)/(B4*32)</f>
        <v>79.31547619047619</v>
      </c>
      <c r="C14" s="42">
        <f t="shared" ref="C14:V14" si="7">(C12*100)/(C4*32)</f>
        <v>73.80952380952381</v>
      </c>
      <c r="D14" s="50">
        <f t="shared" si="7"/>
        <v>76.5625</v>
      </c>
      <c r="E14" s="49">
        <f t="shared" si="7"/>
        <v>94.791666666666671</v>
      </c>
      <c r="F14" s="42">
        <f t="shared" si="7"/>
        <v>85.56547619047619</v>
      </c>
      <c r="G14" s="50">
        <f t="shared" si="7"/>
        <v>89.823717948717942</v>
      </c>
      <c r="H14" s="49">
        <f t="shared" si="7"/>
        <v>80.263157894736835</v>
      </c>
      <c r="I14" s="42">
        <f t="shared" si="7"/>
        <v>86.458333333333329</v>
      </c>
      <c r="J14" s="50">
        <f t="shared" si="7"/>
        <v>83.277027027027032</v>
      </c>
      <c r="K14" s="51">
        <f t="shared" si="7"/>
        <v>89.136904761904759</v>
      </c>
      <c r="L14" s="51">
        <f t="shared" si="7"/>
        <v>79.761904761904759</v>
      </c>
      <c r="M14" s="49">
        <f t="shared" si="7"/>
        <v>76.19047619047619</v>
      </c>
      <c r="N14" s="42">
        <f t="shared" si="7"/>
        <v>77.976190476190482</v>
      </c>
      <c r="O14" s="50">
        <f t="shared" si="7"/>
        <v>77.083333333333329</v>
      </c>
      <c r="P14" s="51">
        <f t="shared" si="7"/>
        <v>93.333333333333329</v>
      </c>
      <c r="Q14" s="51">
        <f t="shared" si="7"/>
        <v>74.166666666666671</v>
      </c>
      <c r="R14" s="51" t="s">
        <v>38</v>
      </c>
      <c r="S14" s="49">
        <f t="shared" si="7"/>
        <v>79.166666666666671</v>
      </c>
      <c r="T14" s="42">
        <f t="shared" si="7"/>
        <v>74.826388888888886</v>
      </c>
      <c r="U14" s="50">
        <f t="shared" si="7"/>
        <v>76.996527777777771</v>
      </c>
      <c r="V14" s="51">
        <f t="shared" si="7"/>
        <v>85.552705223880594</v>
      </c>
      <c r="W14" s="1"/>
    </row>
    <row r="15" spans="1:23" ht="25.5" customHeight="1" x14ac:dyDescent="0.15">
      <c r="A15" s="173" t="s">
        <v>2</v>
      </c>
      <c r="B15" s="28">
        <v>32</v>
      </c>
      <c r="C15" s="29">
        <v>0</v>
      </c>
      <c r="D15" s="30">
        <f>SUM(B15:C15)</f>
        <v>32</v>
      </c>
      <c r="E15" s="28">
        <v>0</v>
      </c>
      <c r="F15" s="29">
        <v>3013</v>
      </c>
      <c r="G15" s="30">
        <f>SUM(E15:F15)</f>
        <v>3013</v>
      </c>
      <c r="H15" s="28">
        <v>341</v>
      </c>
      <c r="I15" s="29">
        <v>558</v>
      </c>
      <c r="J15" s="30">
        <f>SUM(H15:I15)</f>
        <v>899</v>
      </c>
      <c r="K15" s="34">
        <v>818</v>
      </c>
      <c r="L15" s="34">
        <v>0</v>
      </c>
      <c r="M15" s="28">
        <v>0</v>
      </c>
      <c r="N15" s="29">
        <v>51</v>
      </c>
      <c r="O15" s="30">
        <f>SUM(M15:N15)</f>
        <v>51</v>
      </c>
      <c r="P15" s="34">
        <v>0</v>
      </c>
      <c r="Q15" s="34">
        <v>658</v>
      </c>
      <c r="R15" s="34">
        <v>6</v>
      </c>
      <c r="S15" s="28">
        <v>491</v>
      </c>
      <c r="T15" s="29">
        <v>235</v>
      </c>
      <c r="U15" s="30">
        <f>SUM(S15:T15)</f>
        <v>726</v>
      </c>
      <c r="V15" s="34">
        <f>SUM(B15,C15,E15,F15,H15,I15,K15,L15,M15,N15,P15,Q15,R15,S15,T15)</f>
        <v>6203</v>
      </c>
      <c r="W15" s="1"/>
    </row>
    <row r="16" spans="1:23" ht="36.75" customHeight="1" thickBot="1" x14ac:dyDescent="0.2">
      <c r="A16" s="177" t="s">
        <v>3</v>
      </c>
      <c r="B16" s="53">
        <f t="shared" ref="B16:V16" si="8">B15/B8</f>
        <v>32</v>
      </c>
      <c r="C16" s="53" t="e">
        <f t="shared" si="8"/>
        <v>#DIV/0!</v>
      </c>
      <c r="D16" s="53">
        <f t="shared" si="8"/>
        <v>32</v>
      </c>
      <c r="E16" s="53" t="e">
        <f t="shared" si="8"/>
        <v>#DIV/0!</v>
      </c>
      <c r="F16" s="53">
        <f t="shared" si="8"/>
        <v>1506.5</v>
      </c>
      <c r="G16" s="53">
        <f t="shared" si="8"/>
        <v>1506.5</v>
      </c>
      <c r="H16" s="53">
        <f t="shared" si="8"/>
        <v>68.2</v>
      </c>
      <c r="I16" s="53">
        <f t="shared" si="8"/>
        <v>186</v>
      </c>
      <c r="J16" s="53">
        <f t="shared" si="8"/>
        <v>112.375</v>
      </c>
      <c r="K16" s="53">
        <f t="shared" si="8"/>
        <v>818</v>
      </c>
      <c r="L16" s="53" t="e">
        <f t="shared" si="8"/>
        <v>#DIV/0!</v>
      </c>
      <c r="M16" s="53" t="e">
        <f t="shared" si="8"/>
        <v>#DIV/0!</v>
      </c>
      <c r="N16" s="53">
        <f t="shared" si="8"/>
        <v>51</v>
      </c>
      <c r="O16" s="53">
        <f t="shared" si="8"/>
        <v>51</v>
      </c>
      <c r="P16" s="53" t="e">
        <f t="shared" si="8"/>
        <v>#DIV/0!</v>
      </c>
      <c r="Q16" s="53">
        <f t="shared" si="8"/>
        <v>329</v>
      </c>
      <c r="R16" s="53">
        <f t="shared" si="8"/>
        <v>3</v>
      </c>
      <c r="S16" s="53">
        <f t="shared" si="8"/>
        <v>49.1</v>
      </c>
      <c r="T16" s="53">
        <f t="shared" si="8"/>
        <v>39.166666666666664</v>
      </c>
      <c r="U16" s="53">
        <f t="shared" si="8"/>
        <v>45.375</v>
      </c>
      <c r="V16" s="53">
        <f t="shared" si="8"/>
        <v>187.96969696969697</v>
      </c>
      <c r="W16" s="1"/>
    </row>
    <row r="17" spans="1:23" ht="16.5" customHeight="1" x14ac:dyDescent="0.15">
      <c r="A17" s="17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23622047244094491" right="0.23622047244094491" top="0.74803149606299213" bottom="0.74803149606299213" header="0.31496062992125984" footer="0.31496062992125984"/>
  <pageSetup scale="6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W18"/>
  <sheetViews>
    <sheetView topLeftCell="A4" workbookViewId="0">
      <selection activeCell="A8" sqref="A8"/>
    </sheetView>
  </sheetViews>
  <sheetFormatPr baseColWidth="10" defaultRowHeight="33" customHeight="1" x14ac:dyDescent="0.15"/>
  <cols>
    <col min="1" max="1" width="16.83203125" style="170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8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  <c r="Q1" s="2">
        <v>1</v>
      </c>
    </row>
    <row r="2" spans="1:23" ht="17.25" customHeight="1" thickBot="1" x14ac:dyDescent="0.2">
      <c r="W2" s="1"/>
    </row>
    <row r="3" spans="1:23" ht="36" customHeight="1" thickBot="1" x14ac:dyDescent="0.3">
      <c r="A3" s="66" t="s">
        <v>35</v>
      </c>
      <c r="B3" s="22" t="s">
        <v>8</v>
      </c>
      <c r="C3" s="23" t="s">
        <v>9</v>
      </c>
      <c r="D3" s="25" t="s">
        <v>30</v>
      </c>
      <c r="E3" s="22" t="s">
        <v>10</v>
      </c>
      <c r="F3" s="23" t="s">
        <v>11</v>
      </c>
      <c r="G3" s="25" t="s">
        <v>31</v>
      </c>
      <c r="H3" s="22" t="s">
        <v>12</v>
      </c>
      <c r="I3" s="23" t="s">
        <v>13</v>
      </c>
      <c r="J3" s="25" t="s">
        <v>32</v>
      </c>
      <c r="K3" s="205" t="s">
        <v>14</v>
      </c>
      <c r="L3" s="205" t="s">
        <v>15</v>
      </c>
      <c r="M3" s="22" t="s">
        <v>16</v>
      </c>
      <c r="N3" s="23" t="s">
        <v>17</v>
      </c>
      <c r="O3" s="25" t="s">
        <v>33</v>
      </c>
      <c r="P3" s="59" t="s">
        <v>18</v>
      </c>
      <c r="Q3" s="59" t="s">
        <v>19</v>
      </c>
      <c r="R3" s="192" t="s">
        <v>29</v>
      </c>
      <c r="S3" s="22" t="s">
        <v>20</v>
      </c>
      <c r="T3" s="23" t="s">
        <v>21</v>
      </c>
      <c r="U3" s="25" t="s">
        <v>34</v>
      </c>
      <c r="V3" s="24" t="s">
        <v>24</v>
      </c>
      <c r="W3" s="1"/>
    </row>
    <row r="4" spans="1:23" ht="30.75" customHeight="1" thickBot="1" x14ac:dyDescent="0.2">
      <c r="A4" s="171" t="s">
        <v>22</v>
      </c>
      <c r="B4" s="45">
        <v>21</v>
      </c>
      <c r="C4" s="38">
        <v>21</v>
      </c>
      <c r="D4" s="31">
        <f>SUM(B4:C4)</f>
        <v>42</v>
      </c>
      <c r="E4" s="45">
        <v>18</v>
      </c>
      <c r="F4" s="38">
        <v>21</v>
      </c>
      <c r="G4" s="31">
        <f t="shared" ref="G4" si="0">SUM(E4:F4)</f>
        <v>39</v>
      </c>
      <c r="H4" s="45">
        <v>19</v>
      </c>
      <c r="I4" s="38">
        <v>18</v>
      </c>
      <c r="J4" s="31">
        <f>SUM(H4:I4)</f>
        <v>37</v>
      </c>
      <c r="K4" s="206">
        <v>21</v>
      </c>
      <c r="L4" s="206">
        <v>21</v>
      </c>
      <c r="M4" s="45">
        <v>21</v>
      </c>
      <c r="N4" s="38">
        <v>21</v>
      </c>
      <c r="O4" s="31">
        <f>SUM(M4:N4)</f>
        <v>42</v>
      </c>
      <c r="P4" s="27">
        <v>15</v>
      </c>
      <c r="Q4" s="27">
        <v>15</v>
      </c>
      <c r="R4" s="204" t="s">
        <v>38</v>
      </c>
      <c r="S4" s="45">
        <v>18</v>
      </c>
      <c r="T4" s="38">
        <v>18</v>
      </c>
      <c r="U4" s="31">
        <f>SUM(S4:T4)</f>
        <v>36</v>
      </c>
      <c r="V4" s="27">
        <f>SUM(B4,C4,E4,F4,H4,I4,K4,L4,M4,N4,P4,Q4,S4,T4)</f>
        <v>268</v>
      </c>
      <c r="W4" s="1"/>
    </row>
    <row r="5" spans="1:23" ht="25.5" customHeight="1" thickTop="1" x14ac:dyDescent="0.15">
      <c r="A5" s="172" t="s">
        <v>25</v>
      </c>
      <c r="B5" s="28">
        <f>+'per1'!B5+'per2'!B5+'per3'!B5+'per4'!B5+'per5'!B5+'per6'!B5+'per7'!B5+'per9'!B5+'per8'!B5+'per10'!B5+'per11'!B5+'per12'!B5+'per13'!B5</f>
        <v>0</v>
      </c>
      <c r="C5" s="29">
        <f>+'per1'!C5+'per2'!C5+'per3'!C5+'per4'!C5+'per5'!C5+'per6'!C5+'per7'!C5+'per9'!C5+'per8'!C5+'per10'!C5+'per11'!C5+'per12'!C5+'per13'!C5</f>
        <v>0</v>
      </c>
      <c r="D5" s="30">
        <f>+'per1'!D5+'per2'!D5+'per3'!D5+'per4'!D5+'per5'!D5+'per6'!D5+'per7'!D5+'per9'!D5+'per8'!D5+'per10'!D5+'per11'!D5+'per12'!D5+'per13'!D5</f>
        <v>0</v>
      </c>
      <c r="E5" s="28">
        <f>+'per1'!E5+'per2'!E5+'per3'!E5+'per4'!E5+'per5'!E5+'per6'!E5+'per7'!E5+'per9'!E5+'per8'!E5+'per10'!E5+'per11'!E5+'per12'!E5+'per13'!E5</f>
        <v>0</v>
      </c>
      <c r="F5" s="29">
        <f>+'per1'!F5+'per2'!F5+'per3'!F5+'per4'!F5+'per5'!F5+'per6'!F5+'per7'!F5+'per9'!F5+'per8'!F5+'per10'!F5+'per11'!F5+'per12'!F5+'per13'!F5</f>
        <v>0</v>
      </c>
      <c r="G5" s="30">
        <f>+'per1'!G5+'per2'!G5+'per3'!G5+'per4'!G5+'per5'!G5+'per6'!G5+'per7'!G5+'per9'!G5+'per8'!G5+'per10'!G5+'per11'!G5+'per12'!G5+'per13'!G5</f>
        <v>0</v>
      </c>
      <c r="H5" s="28">
        <f>+'per1'!H5+'per2'!H5+'per3'!H5+'per4'!H5+'per5'!H5+'per6'!H5+'per7'!H5+'per9'!H5+'per8'!H5+'per10'!H5+'per11'!H5+'per12'!H5+'per13'!H5</f>
        <v>0</v>
      </c>
      <c r="I5" s="29">
        <f>+'per1'!I5+'per2'!I5+'per3'!I5+'per4'!I5+'per5'!I5+'per6'!I5+'per7'!I5+'per9'!I5+'per8'!I5+'per10'!I5+'per11'!I5+'per12'!I5+'per13'!I5</f>
        <v>0</v>
      </c>
      <c r="J5" s="30">
        <f>+'per1'!J5+'per2'!J5+'per3'!J5+'per4'!J5+'per5'!J5+'per6'!J5+'per7'!J5+'per9'!J5+'per8'!J5+'per10'!J5+'per11'!J5+'per12'!J5+'per13'!J5</f>
        <v>0</v>
      </c>
      <c r="K5" s="37">
        <f>+'per1'!K5+'per2'!K5+'per3'!K5+'per4'!K5+'per5'!K5+'per6'!K5+'per7'!K5+'per9'!K5+'per8'!K5+'per10'!K5+'per11'!K5+'per12'!K5+'per13'!K5</f>
        <v>0</v>
      </c>
      <c r="L5" s="37">
        <f>+'per1'!L5+'per2'!L5+'per3'!L5+'per4'!L5+'per5'!L5+'per6'!L5+'per7'!L5+'per9'!L5+'per8'!L5+'per10'!L5+'per11'!L5+'per12'!L5+'per13'!L5</f>
        <v>0</v>
      </c>
      <c r="M5" s="28">
        <f>+'per1'!M5+'per2'!M5+'per3'!M5+'per4'!M5+'per5'!M5+'per6'!M5+'per7'!M5+'per9'!M5+'per8'!M5+'per10'!M5+'per11'!M5+'per12'!M5+'per13'!M5</f>
        <v>0</v>
      </c>
      <c r="N5" s="29">
        <f>+'per1'!N5+'per2'!N5+'per3'!N5+'per4'!N5+'per5'!N5+'per6'!N5+'per7'!N5+'per9'!N5+'per8'!N5+'per10'!N5+'per11'!N5+'per12'!N5+'per13'!N5</f>
        <v>0</v>
      </c>
      <c r="O5" s="30">
        <f>+'per1'!O5+'per2'!O5+'per3'!O5+'per4'!O5+'per5'!O5+'per6'!O5+'per7'!O5+'per9'!O5+'per8'!O5+'per10'!O5+'per11'!O5+'per12'!O5+'per13'!O5</f>
        <v>0</v>
      </c>
      <c r="P5" s="34">
        <f>+'per1'!P5+'per2'!P5+'per3'!P5+'per4'!P5+'per5'!P5+'per6'!P5+'per7'!P5+'per9'!P5+'per8'!P5+'per10'!P5+'per11'!P5+'per12'!P5+'per13'!P5</f>
        <v>12</v>
      </c>
      <c r="Q5" s="34">
        <f>+'per1'!Q5+'per2'!Q5+'per3'!Q5+'per4'!Q5+'per5'!Q5+'per6'!Q5+'per7'!Q5+'per9'!Q5+'per8'!Q5+'per10'!Q5+'per11'!Q5+'per12'!Q5+'per13'!Q5</f>
        <v>1</v>
      </c>
      <c r="R5" s="194">
        <f>+'per1'!R5+'per2'!R5+'per3'!R5+'per4'!R5+'per5'!R5+'per6'!R5+'per7'!R5+'per9'!R5+'per8'!R5+'per10'!R5+'per11'!R5+'per12'!R5+'per13'!R5</f>
        <v>258</v>
      </c>
      <c r="S5" s="28">
        <f>+'per1'!S5+'per2'!S5+'per3'!S5+'per4'!S5+'per5'!S5+'per6'!S5+'per7'!S5+'per9'!S5+'per8'!S5+'per10'!S5+'per11'!S5+'per12'!S5+'per13'!S5</f>
        <v>37</v>
      </c>
      <c r="T5" s="29">
        <f>+'per1'!T5+'per2'!T5+'per3'!T5+'per4'!T5+'per5'!T5+'per6'!T5+'per7'!T5+'per9'!T5+'per8'!T5+'per10'!T5+'per11'!T5+'per12'!T5+'per13'!T5</f>
        <v>1</v>
      </c>
      <c r="U5" s="30">
        <f>+'per1'!T5+'per2'!T5+'per3'!T5+'per4'!T5+'per5'!T5+'per6'!T5+'per7'!T5+'per9'!T5+'per8'!T5+'per10'!T5+'per11'!T5+'per12'!T5+'per13'!T5</f>
        <v>1</v>
      </c>
      <c r="V5" s="34">
        <f>SUM(B5,C5,E5,F5,H5,I5,K5,L5,M5,N5,P5,Q5,R5,S5,T5)</f>
        <v>309</v>
      </c>
      <c r="W5" s="1"/>
    </row>
    <row r="6" spans="1:23" ht="25.5" customHeight="1" x14ac:dyDescent="0.15">
      <c r="A6" s="173" t="s">
        <v>0</v>
      </c>
      <c r="B6" s="28">
        <f>+'per1'!B6+'per2'!B6+'per3'!B6+'per4'!B6+'per5'!B6+'per6'!B6+'per7'!B6+'per9'!B6+'per8'!B6+'per10'!B6+'per11'!B6+'per12'!B6+'per13'!B6</f>
        <v>11</v>
      </c>
      <c r="C6" s="29">
        <f>+'per1'!C6+'per2'!C6+'per3'!C6+'per4'!C6+'per5'!C6+'per6'!C6+'per7'!C6+'per9'!C6+'per8'!C6+'per10'!C6+'per11'!C6+'per12'!C6+'per13'!C6</f>
        <v>11</v>
      </c>
      <c r="D6" s="30">
        <f>+'per1'!D6+'per2'!D6+'per3'!D6+'per4'!D6+'per5'!D6+'per6'!D6+'per7'!D6+'per9'!D6+'per8'!D6+'per10'!D6+'per11'!D6+'per12'!D6+'per13'!D6</f>
        <v>22</v>
      </c>
      <c r="E6" s="28">
        <f>+'per1'!E6+'per2'!E6+'per3'!E6+'per4'!E6+'per5'!E6+'per6'!E6+'per7'!E6+'per9'!E6+'per8'!E6+'per10'!E6+'per11'!E6+'per12'!E6+'per13'!E6</f>
        <v>5</v>
      </c>
      <c r="F6" s="29">
        <f>+'per1'!F6+'per2'!F6+'per3'!F6+'per4'!F6+'per5'!F6+'per6'!F6+'per7'!F6+'per9'!F6+'per8'!F6+'per10'!F6+'per11'!F6+'per12'!F6+'per13'!F6</f>
        <v>8</v>
      </c>
      <c r="G6" s="30">
        <f>+'per1'!G6+'per2'!G6+'per3'!G6+'per4'!G6+'per5'!G6+'per6'!G6+'per7'!G6+'per9'!G6+'per8'!G6+'per10'!G6+'per11'!G6+'per12'!G6+'per13'!G6</f>
        <v>13</v>
      </c>
      <c r="H6" s="28">
        <f>+'per1'!H6+'per2'!H6+'per3'!H6+'per4'!H6+'per5'!H6+'per6'!H6+'per7'!H6+'per9'!H6+'per8'!H6+'per10'!H6+'per11'!H6+'per12'!H6+'per13'!H6</f>
        <v>53</v>
      </c>
      <c r="I6" s="29">
        <f>+'per1'!I6+'per2'!I6+'per3'!I6+'per4'!I6+'per5'!I6+'per6'!I6+'per7'!I6+'per9'!I6+'per8'!I6+'per10'!I6+'per11'!I6+'per12'!I6+'per13'!I6</f>
        <v>39</v>
      </c>
      <c r="J6" s="30">
        <f>+'per1'!J6+'per2'!J6+'per3'!J6+'per4'!J6+'per5'!J6+'per6'!J6+'per7'!J6+'per9'!J6+'per8'!J6+'per10'!J6+'per11'!J6+'per12'!J6+'per13'!J6</f>
        <v>92</v>
      </c>
      <c r="K6" s="37">
        <f>+'per1'!K6+'per2'!K6+'per3'!K6+'per4'!K6+'per5'!K6+'per6'!K6+'per7'!K6+'per9'!K6+'per8'!K6+'per10'!K6+'per11'!K6+'per12'!K6+'per13'!K6</f>
        <v>11</v>
      </c>
      <c r="L6" s="37">
        <f>+'per1'!L6+'per2'!L6+'per3'!L6+'per4'!L6+'per5'!L6+'per6'!L6+'per7'!L6+'per9'!L6+'per8'!L6+'per10'!L6+'per11'!L6+'per12'!L6+'per13'!L6</f>
        <v>9</v>
      </c>
      <c r="M6" s="28">
        <f>+'per1'!M6+'per2'!M6+'per3'!M6+'per4'!M6+'per5'!M6+'per6'!M6+'per7'!M6+'per9'!M6+'per8'!M6+'per10'!M6+'per11'!M6+'per12'!M6+'per13'!M6</f>
        <v>14</v>
      </c>
      <c r="N6" s="29">
        <f>+'per1'!N6+'per2'!N6+'per3'!N6+'per4'!N6+'per5'!N6+'per6'!N6+'per7'!N6+'per9'!N6+'per8'!N6+'per10'!N6+'per11'!N6+'per12'!N6+'per13'!N6</f>
        <v>6</v>
      </c>
      <c r="O6" s="30">
        <f>+'per1'!O6+'per2'!O6+'per3'!O6+'per4'!O6+'per5'!O6+'per6'!O6+'per7'!O6+'per9'!O6+'per8'!O6+'per10'!O6+'per11'!O6+'per12'!O6+'per13'!O6</f>
        <v>20</v>
      </c>
      <c r="P6" s="34">
        <f>+'per1'!P6+'per2'!P6+'per3'!P6+'per4'!P6+'per5'!P6+'per6'!P6+'per7'!P6+'per9'!P6+'per8'!P6+'per10'!P6+'per11'!P6+'per12'!P6+'per13'!P6</f>
        <v>4</v>
      </c>
      <c r="Q6" s="34">
        <f>+'per1'!Q6+'per2'!Q6+'per3'!Q6+'per4'!Q6+'per5'!Q6+'per6'!Q6+'per7'!Q6+'per9'!Q6+'per8'!Q6+'per10'!Q6+'per11'!Q6+'per12'!Q6+'per13'!Q6</f>
        <v>12</v>
      </c>
      <c r="R6" s="194">
        <f>+'per1'!R6+'per2'!R6+'per3'!R6+'per4'!R6+'per5'!R6+'per6'!R6+'per7'!R6+'per9'!R6+'per8'!R6+'per10'!R6+'per11'!R6+'per12'!R6+'per13'!R6</f>
        <v>74</v>
      </c>
      <c r="S6" s="28">
        <f>+'per1'!S6+'per2'!S6+'per3'!S6+'per4'!S6+'per5'!S6+'per6'!S6+'per7'!S6+'per9'!S6+'per8'!S6+'per10'!S6+'per11'!S6+'per12'!S6+'per13'!S6</f>
        <v>50</v>
      </c>
      <c r="T6" s="29">
        <f>+'per1'!T6+'per2'!T6+'per3'!T6+'per4'!T6+'per5'!T6+'per6'!T6+'per7'!T6+'per9'!T6+'per8'!T6+'per10'!T6+'per11'!T6+'per12'!T6+'per13'!T6</f>
        <v>67</v>
      </c>
      <c r="U6" s="30">
        <f>+'per1'!U6+'per2'!U6+'per3'!U6+'per4'!U6+'per5'!U6+'per6'!U6+'per7'!U6+'per9'!U6+'per8'!U6+'per10'!U6+'per11'!U6+'per12'!U6+'per13'!U6</f>
        <v>117</v>
      </c>
      <c r="V6" s="34">
        <f>SUM(B6,C6,E6,F6,H6,I6,K6,L6,M6,N6,P6,Q6,R6,S6,T6)</f>
        <v>374</v>
      </c>
      <c r="W6" s="1"/>
    </row>
    <row r="7" spans="1:23" ht="25.5" customHeight="1" thickBot="1" x14ac:dyDescent="0.2">
      <c r="A7" s="174" t="s">
        <v>6</v>
      </c>
      <c r="B7" s="28">
        <f>SUM(B5:B6)</f>
        <v>11</v>
      </c>
      <c r="C7" s="29">
        <f>SUM(C5:C6)</f>
        <v>11</v>
      </c>
      <c r="D7" s="30">
        <f>SUM(D5:D6)</f>
        <v>22</v>
      </c>
      <c r="E7" s="28">
        <f>SUM(E5:E6)</f>
        <v>5</v>
      </c>
      <c r="F7" s="29">
        <f>SUM(F5:F6)</f>
        <v>8</v>
      </c>
      <c r="G7" s="30">
        <f>SUM(E7:F7)</f>
        <v>13</v>
      </c>
      <c r="H7" s="28">
        <f>SUM(H5:H6)</f>
        <v>53</v>
      </c>
      <c r="I7" s="29">
        <f>SUM(I5:I6)</f>
        <v>39</v>
      </c>
      <c r="J7" s="30">
        <f t="shared" ref="J7" si="1">H7+I7</f>
        <v>92</v>
      </c>
      <c r="K7" s="37">
        <f>SUM(K5:K6)</f>
        <v>11</v>
      </c>
      <c r="L7" s="37">
        <f>SUM(L5:L6)</f>
        <v>9</v>
      </c>
      <c r="M7" s="28">
        <f>SUM(M5:M6)</f>
        <v>14</v>
      </c>
      <c r="N7" s="29">
        <f>SUM(N5:N6)</f>
        <v>6</v>
      </c>
      <c r="O7" s="30">
        <f t="shared" ref="O7:V7" si="2">SUM(O5:O6)</f>
        <v>20</v>
      </c>
      <c r="P7" s="34">
        <f>SUM(P5:P6)</f>
        <v>16</v>
      </c>
      <c r="Q7" s="34">
        <f>SUM(Q5:Q6)</f>
        <v>13</v>
      </c>
      <c r="R7" s="194">
        <f>SUM(R5:R6)</f>
        <v>332</v>
      </c>
      <c r="S7" s="28">
        <f>SUM(S5:S6)</f>
        <v>87</v>
      </c>
      <c r="T7" s="29">
        <f>SUM(T5:T6)</f>
        <v>68</v>
      </c>
      <c r="U7" s="30">
        <f t="shared" si="2"/>
        <v>118</v>
      </c>
      <c r="V7" s="34">
        <f t="shared" si="2"/>
        <v>683</v>
      </c>
      <c r="W7" s="1"/>
    </row>
    <row r="8" spans="1:23" ht="25.5" customHeight="1" thickTop="1" x14ac:dyDescent="0.15">
      <c r="A8" s="172" t="s">
        <v>26</v>
      </c>
      <c r="B8" s="28">
        <f>+'per1'!B8+'per2'!B8+'per3'!B8+'per4'!B8+'per5'!B8+'per6'!B8+'per7'!B8+'per9'!B8+'per8'!B8+'per10'!B8+'per11'!B8+'per12'!B8+'per13'!B8</f>
        <v>5</v>
      </c>
      <c r="C8" s="29">
        <f>+'per1'!C8+'per2'!C8+'per3'!C8+'per4'!C8+'per5'!C8+'per6'!C8+'per7'!C8+'per9'!C8+'per8'!C8+'per10'!C8+'per11'!C8+'per12'!C8+'per13'!C8</f>
        <v>7</v>
      </c>
      <c r="D8" s="30">
        <f>+'per1'!D8+'per2'!D8+'per3'!D8+'per4'!D8+'per5'!D8+'per6'!D8+'per7'!D8+'per9'!D8+'per8'!D8+'per10'!D8+'per11'!D8+'per12'!D8+'per13'!D8</f>
        <v>12</v>
      </c>
      <c r="E8" s="28">
        <f>+'per1'!E8+'per2'!E8+'per3'!E8+'per4'!E8+'per5'!E8+'per6'!E8+'per7'!E8+'per9'!E8+'per8'!E8+'per10'!E8+'per11'!E8+'per12'!E8+'per13'!E8</f>
        <v>2</v>
      </c>
      <c r="F8" s="29">
        <f>+'per1'!F8+'per2'!F8+'per3'!F8+'per4'!F8+'per5'!F8+'per6'!F8+'per7'!F8+'per9'!F8+'per8'!F8+'per10'!F8+'per11'!F8+'per12'!F8+'per13'!F8</f>
        <v>7</v>
      </c>
      <c r="G8" s="30">
        <f>+'per1'!G8+'per2'!G8+'per3'!G8+'per4'!G8+'per5'!G8+'per6'!G8+'per7'!G8+'per9'!G8+'per8'!G8+'per10'!G8+'per11'!G8+'per12'!G8+'per13'!G8</f>
        <v>9</v>
      </c>
      <c r="H8" s="28">
        <f>+'per1'!H8+'per2'!H8+'per3'!H8+'per4'!H8+'per5'!H8+'per6'!H8+'per7'!H8+'per9'!H8+'per8'!H8+'per10'!H8+'per11'!H8+'per12'!H8+'per13'!H8</f>
        <v>32</v>
      </c>
      <c r="I8" s="29">
        <f>+'per1'!I8+'per2'!I8+'per3'!I8+'per4'!I8+'per5'!I8+'per6'!I8+'per7'!I8+'per9'!I8+'per8'!I8+'per10'!I8+'per11'!I8+'per12'!I8+'per13'!I8</f>
        <v>21</v>
      </c>
      <c r="J8" s="30">
        <f>+'per1'!J8+'per2'!J8+'per3'!J8+'per4'!J8+'per5'!J8+'per6'!J8+'per7'!J8+'per9'!J8+'per8'!J8+'per10'!J8+'per11'!J8+'per12'!J8+'per13'!J8</f>
        <v>53</v>
      </c>
      <c r="K8" s="37">
        <f>+'per1'!K8+'per2'!K8+'per3'!K8+'per4'!K8+'per5'!K8+'per6'!K8+'per7'!K8+'per9'!K8+'per8'!K8+'per10'!K8+'per11'!K8+'per12'!K8+'per13'!K8</f>
        <v>3</v>
      </c>
      <c r="L8" s="37">
        <f>+'per1'!L8+'per2'!L8+'per3'!L8+'per4'!L8+'per5'!L8+'per6'!L8+'per7'!L8+'per9'!L8+'per8'!L8+'per10'!L8+'per11'!L8+'per12'!L8+'per13'!L8</f>
        <v>10</v>
      </c>
      <c r="M8" s="28">
        <f>+'per1'!M8+'per2'!M8+'per3'!M8+'per4'!M8+'per5'!M8+'per6'!M8+'per7'!M8+'per9'!M8+'per8'!M8+'per10'!M8+'per11'!M8+'per12'!M8+'per13'!M8</f>
        <v>4</v>
      </c>
      <c r="N8" s="29">
        <f>+'per1'!N8+'per2'!N8+'per3'!N8+'per4'!N8+'per5'!N8+'per6'!N8+'per7'!N8+'per9'!N8+'per8'!N8+'per10'!N8+'per11'!N8+'per12'!N8+'per13'!N8</f>
        <v>6</v>
      </c>
      <c r="O8" s="30">
        <f>+'per1'!O8+'per2'!O8+'per3'!O8+'per4'!O8+'per5'!O8+'per6'!O8+'per7'!O8+'per9'!O8+'per8'!O8+'per10'!O8+'per11'!O8+'per12'!O8+'per13'!O8</f>
        <v>10</v>
      </c>
      <c r="P8" s="34">
        <f>+'per1'!P8+'per2'!P8+'per3'!P8+'per4'!P8+'per5'!P8+'per6'!P8+'per7'!P8+'per9'!P8+'per8'!P8+'per10'!P8+'per11'!P8+'per12'!P8+'per13'!P8</f>
        <v>12</v>
      </c>
      <c r="Q8" s="34">
        <f>+'per1'!Q8+'per2'!Q8+'per3'!Q8+'per4'!Q8+'per5'!Q8+'per6'!Q8+'per7'!Q8+'per9'!Q8+'per8'!Q8+'per10'!Q8+'per11'!Q8+'per12'!Q8+'per13'!Q8</f>
        <v>15</v>
      </c>
      <c r="R8" s="194">
        <f>+'per1'!R8+'per2'!R8+'per3'!R8+'per4'!R8+'per5'!R8+'per6'!R8+'per7'!R8+'per9'!R8+'per8'!R8+'per10'!R8+'per11'!R8+'per12'!R8+'per13'!R8</f>
        <v>27</v>
      </c>
      <c r="S8" s="28">
        <f>+'per1'!S8+'per2'!S8+'per3'!S8+'per4'!S8+'per5'!S8+'per6'!S8+'per7'!S8+'per9'!S8+'per8'!S8+'per10'!S8+'per11'!S8+'per12'!S8+'per13'!S8</f>
        <v>87</v>
      </c>
      <c r="T8" s="29">
        <f>+'per1'!T8+'per2'!T8+'per3'!T8+'per4'!T8+'per5'!T8+'per6'!T8+'per7'!T8+'per9'!T8+'per8'!T8+'per10'!T8+'per11'!T8+'per12'!T8+'per13'!T8</f>
        <v>72</v>
      </c>
      <c r="U8" s="30">
        <f>+'per1'!U8+'per2'!U8+'per3'!U8+'per4'!U8+'per5'!U8+'per6'!U8+'per7'!U8+'per9'!U8+'per8'!U8+'per10'!U8+'per11'!U8+'per12'!U8+'per13'!U8</f>
        <v>159</v>
      </c>
      <c r="V8" s="34">
        <f>SUM(B8,C8,E8,F8,H8,I8,K8,L8,M8,N8,P8,Q8,R8,S8,T8)</f>
        <v>310</v>
      </c>
      <c r="W8" s="1"/>
    </row>
    <row r="9" spans="1:23" ht="25.5" customHeight="1" x14ac:dyDescent="0.15">
      <c r="A9" s="175" t="s">
        <v>4</v>
      </c>
      <c r="B9" s="28">
        <f>+'per1'!B9+'per2'!B9+'per3'!B9+'per4'!B9+'per5'!B9+'per6'!B9+'per7'!B9+'per9'!B9+'per8'!B9+'per10'!B9+'per11'!B9+'per12'!B9+'per13'!B9</f>
        <v>6</v>
      </c>
      <c r="C9" s="29">
        <f>+'per1'!C9+'per2'!C9+'per3'!C9+'per4'!C9+'per5'!C9+'per6'!C9+'per7'!C9+'per9'!C9+'per8'!C9+'per10'!C9+'per11'!C9+'per12'!C9+'per13'!C9</f>
        <v>8</v>
      </c>
      <c r="D9" s="30">
        <f>+'per1'!D9+'per2'!D9+'per3'!D9+'per4'!D9+'per5'!D9+'per6'!D9+'per7'!D9+'per9'!D9+'per8'!D9+'per10'!D9+'per11'!D9+'per12'!D9+'per13'!D9</f>
        <v>13</v>
      </c>
      <c r="E9" s="28">
        <f>+'per1'!E9+'per2'!E9+'per3'!E9+'per4'!E9+'per5'!E9+'per6'!E9+'per7'!E9+'per9'!E9+'per8'!E9+'per10'!E9+'per11'!E9+'per12'!E9+'per13'!E9</f>
        <v>5</v>
      </c>
      <c r="F9" s="29">
        <f>+'per1'!F9+'per2'!F9+'per3'!F9+'per4'!F9+'per5'!F9+'per6'!F9+'per7'!F9+'per9'!F9+'per8'!F9+'per10'!F9+'per11'!F9+'per12'!F9+'per13'!F9</f>
        <v>3</v>
      </c>
      <c r="G9" s="30">
        <f>+'per1'!G9+'per2'!G9+'per3'!G9+'per4'!G9+'per5'!G9+'per6'!G9+'per7'!G9+'per9'!G9+'per8'!G9+'per10'!G9+'per11'!G9+'per12'!G9+'per13'!G9</f>
        <v>8</v>
      </c>
      <c r="H9" s="28">
        <f>+'per1'!H9+'per2'!H9+'per3'!H9+'per4'!H9+'per5'!H9+'per6'!H9+'per7'!H9+'per9'!H9+'per8'!H9+'per10'!H9+'per11'!H9+'per12'!H9+'per13'!H9</f>
        <v>24</v>
      </c>
      <c r="I9" s="29">
        <f>+'per1'!I9+'per2'!I9+'per3'!I9+'per4'!I9+'per5'!I9+'per6'!I9+'per7'!I9+'per9'!I9+'per8'!I9+'per10'!I9+'per11'!I9+'per12'!I9+'per13'!I9</f>
        <v>24</v>
      </c>
      <c r="J9" s="30">
        <f>+'per1'!J9+'per2'!J9+'per3'!J9+'per4'!J9+'per5'!J9+'per6'!J9+'per7'!J9+'per9'!J9+'per8'!J9+'per10'!J9+'per11'!J9+'per12'!J9+'per13'!J9</f>
        <v>48</v>
      </c>
      <c r="K9" s="37">
        <f>+'per1'!K9+'per2'!K9+'per3'!K9+'per4'!K9+'per5'!K9+'per6'!K9+'per7'!K9+'per9'!K9+'per8'!K9+'per10'!K9+'per11'!K9+'per12'!K9+'per13'!K9</f>
        <v>9</v>
      </c>
      <c r="L9" s="37">
        <f>+'per1'!L9+'per2'!L9+'per3'!L9+'per4'!L9+'per5'!L9+'per6'!L9+'per7'!L9+'per9'!L9+'per8'!L9+'per10'!L9+'per11'!L9+'per12'!L9+'per13'!L9</f>
        <v>2</v>
      </c>
      <c r="M9" s="28">
        <f>+'per1'!M9+'per2'!M9+'per3'!M9+'per4'!M9+'per5'!M9+'per6'!M9+'per7'!M9+'per9'!M9+'per8'!M9+'per10'!M9+'per11'!M9+'per12'!M9+'per13'!M9</f>
        <v>9</v>
      </c>
      <c r="N9" s="29">
        <f>+'per1'!N9+'per2'!N9+'per3'!N9+'per4'!N9+'per5'!N9+'per6'!N9+'per7'!N9+'per9'!N9+'per8'!N9+'per10'!N9+'per11'!N9+'per12'!N9+'per13'!N9</f>
        <v>8</v>
      </c>
      <c r="O9" s="30">
        <f>+'per1'!O9+'per2'!O9+'per3'!O9+'per4'!O9+'per5'!O9+'per6'!O9+'per7'!O9+'per9'!O9+'per8'!O9+'per10'!O9+'per11'!O9+'per12'!O9+'per13'!O9</f>
        <v>17</v>
      </c>
      <c r="P9" s="34">
        <f>+'per1'!P9+'per2'!P9+'per3'!P9+'per4'!P9+'per5'!P9+'per6'!P9+'per7'!P9+'per9'!P9+'per8'!P9+'per10'!P9+'per11'!P9+'per12'!P9+'per13'!P9</f>
        <v>4</v>
      </c>
      <c r="Q9" s="34">
        <f>+'per1'!Q9+'per2'!Q9+'per3'!Q9+'per4'!Q9+'per5'!Q9+'per6'!Q9+'per7'!Q9+'per9'!Q9+'per8'!Q9+'per10'!Q9+'per11'!Q9+'per12'!Q9+'per13'!Q9</f>
        <v>0</v>
      </c>
      <c r="R9" s="194">
        <f>+'per1'!R9+'per2'!R9+'per3'!R9+'per4'!R9+'per5'!R9+'per6'!R9+'per7'!R9+'per9'!R9+'per8'!R9+'per10'!R9+'per11'!R9+'per12'!R9+'per13'!R9</f>
        <v>225</v>
      </c>
      <c r="S9" s="28">
        <f>+'per1'!S9+'per2'!S9+'per3'!S9+'per4'!S9+'per5'!S9+'per6'!S9+'per7'!S9+'per9'!S9+'per8'!S9+'per10'!S9+'per11'!S9+'per12'!S9+'per13'!S9</f>
        <v>21</v>
      </c>
      <c r="T9" s="29">
        <f>+'per1'!T9+'per2'!T9+'per3'!T9+'per4'!T9+'per5'!T9+'per6'!T9+'per7'!T9+'per9'!T9+'per8'!T9+'per10'!T9+'per11'!T9+'per12'!T9+'per13'!T9</f>
        <v>26</v>
      </c>
      <c r="U9" s="30">
        <f>+'per1'!U9+'per2'!U9+'per3'!U9+'per4'!U9+'per5'!U9+'per6'!U9+'per7'!U9+'per9'!U9+'per8'!U9+'per10'!U9+'per11'!U9+'per12'!U9+'per13'!U9</f>
        <v>47</v>
      </c>
      <c r="V9" s="34">
        <f>SUM(B9,C9,E9,F9,H9,I9,K9,L9,M9,N9,P9,Q9,R9,S9,T9)</f>
        <v>374</v>
      </c>
      <c r="W9" s="1"/>
    </row>
    <row r="10" spans="1:23" ht="25.5" customHeight="1" x14ac:dyDescent="0.15">
      <c r="A10" s="176" t="s">
        <v>1</v>
      </c>
      <c r="B10" s="28">
        <f>+'per1'!B10+'per2'!B10+'per3'!B10+'per4'!B10+'per5'!B10+'per6'!B10+'per7'!B10+'per9'!B10+'per8'!B10+'per10'!B10+'per11'!B10+'per12'!B10+'per13'!B10</f>
        <v>0</v>
      </c>
      <c r="C10" s="29">
        <f>+'per1'!C10+'per2'!C10+'per3'!C10+'per4'!C10+'per5'!C10+'per6'!C10+'per7'!C10+'per9'!C10+'per8'!C10+'per10'!C10+'per11'!C10+'per12'!C10+'per13'!C10</f>
        <v>0</v>
      </c>
      <c r="D10" s="30">
        <f>+'per1'!D10+'per2'!D10+'per3'!D10+'per4'!D10+'per5'!D10+'per6'!D10+'per7'!D10+'per9'!D10+'per8'!D10+'per10'!D10+'per11'!D10+'per12'!D10+'per13'!D10</f>
        <v>0</v>
      </c>
      <c r="E10" s="28">
        <f>+'per1'!E10+'per2'!E10+'per3'!E10+'per4'!E10+'per5'!E10+'per6'!E10+'per7'!E10+'per9'!E10+'per8'!E10+'per10'!E10+'per11'!E10+'per12'!E10+'per13'!E10</f>
        <v>0</v>
      </c>
      <c r="F10" s="29">
        <f>+'per1'!F10+'per2'!F10+'per3'!F10+'per4'!F10+'per5'!F10+'per6'!F10+'per7'!F10+'per9'!F10+'per8'!F10+'per10'!F10+'per11'!F10+'per12'!F10+'per13'!F10</f>
        <v>0</v>
      </c>
      <c r="G10" s="30">
        <f>+'per1'!G10+'per2'!G10+'per3'!G10+'per4'!G10+'per5'!G10+'per6'!G10+'per7'!G10+'per9'!G10+'per8'!G10+'per10'!G10+'per11'!G10+'per12'!G10+'per13'!G10</f>
        <v>0</v>
      </c>
      <c r="H10" s="28">
        <f>+'per1'!H10+'per2'!H10+'per3'!H10+'per4'!H10+'per5'!H10+'per6'!H10+'per7'!H10+'per9'!H10+'per8'!H10+'per10'!H10+'per11'!H10+'per12'!H10+'per13'!H10</f>
        <v>0</v>
      </c>
      <c r="I10" s="29">
        <f>+'per1'!I10+'per2'!I10+'per3'!I10+'per4'!I10+'per5'!I10+'per6'!I10+'per7'!I10+'per9'!I10+'per8'!I10+'per10'!I10+'per11'!I10+'per12'!I10+'per13'!I10</f>
        <v>0</v>
      </c>
      <c r="J10" s="30">
        <f>+'per1'!J10+'per2'!J10+'per3'!J10+'per4'!J10+'per5'!J10+'per6'!J10+'per7'!J10+'per9'!J10+'per8'!J10+'per10'!J10+'per11'!J10+'per12'!J10+'per13'!J10</f>
        <v>0</v>
      </c>
      <c r="K10" s="37">
        <f>+'per1'!K10+'per2'!K10+'per3'!K10+'per4'!K10+'per5'!K10+'per6'!K10+'per7'!K10+'per9'!K10+'per8'!K10+'per10'!K10+'per11'!K10+'per12'!K10+'per13'!K10</f>
        <v>0</v>
      </c>
      <c r="L10" s="37">
        <f>+'per1'!L10+'per2'!L10+'per3'!L10+'per4'!L10+'per5'!L10+'per6'!L10+'per7'!L10+'per9'!L10+'per8'!L10+'per10'!L10+'per11'!L10+'per12'!L10+'per13'!L10</f>
        <v>0</v>
      </c>
      <c r="M10" s="28">
        <f>+'per1'!M10+'per2'!M10+'per3'!M10+'per4'!M10+'per5'!M10+'per6'!M10+'per7'!M10+'per9'!M10+'per8'!M10+'per10'!M10+'per11'!M10+'per12'!M10+'per13'!M10</f>
        <v>0</v>
      </c>
      <c r="N10" s="29">
        <f>+'per1'!N10+'per2'!N10+'per3'!N10+'per4'!N10+'per5'!N10+'per6'!N10+'per7'!N10+'per9'!N10+'per8'!N10+'per10'!N10+'per11'!N10+'per12'!N10+'per13'!N10</f>
        <v>0</v>
      </c>
      <c r="O10" s="30">
        <f>+'per1'!O10+'per2'!O10+'per3'!O10+'per4'!O10+'per5'!O10+'per6'!O10+'per7'!O10+'per9'!O10+'per8'!O10+'per10'!O10+'per11'!O10+'per12'!O10+'per13'!O10</f>
        <v>0</v>
      </c>
      <c r="P10" s="34">
        <f>+'per1'!P10+'per2'!P10+'per3'!P10+'per4'!P10+'per5'!P10+'per6'!P10+'per7'!P10+'per9'!P10+'per8'!P10+'per10'!P10+'per11'!P10+'per12'!P10+'per13'!P10</f>
        <v>0</v>
      </c>
      <c r="Q10" s="34">
        <f>+'per1'!Q10+'per2'!Q10+'per3'!Q10+'per4'!Q10+'per5'!Q10+'per6'!Q10+'per7'!Q10+'per9'!Q10+'per8'!Q10+'per10'!Q10+'per11'!Q10+'per12'!Q10+'per13'!Q10</f>
        <v>0</v>
      </c>
      <c r="R10" s="194">
        <f>+'per1'!R10+'per2'!R10+'per3'!R10+'per4'!R10+'per5'!R10+'per6'!R10+'per7'!R10+'per9'!R10+'per8'!R10+'per10'!R10+'per11'!R10+'per12'!R10+'per13'!R10</f>
        <v>0</v>
      </c>
      <c r="S10" s="28">
        <f>+'per1'!S10+'per2'!S10+'per3'!S10+'per4'!S10+'per5'!S10+'per6'!S10+'per7'!S10+'per9'!S10+'per8'!S10+'per10'!S10+'per11'!S10+'per12'!S10+'per13'!S10</f>
        <v>0</v>
      </c>
      <c r="T10" s="29">
        <f>+'per1'!T10+'per2'!T10+'per3'!T10+'per4'!T10+'per5'!T10+'per6'!T10+'per7'!T10+'per9'!T10+'per8'!T10+'per10'!T10+'per11'!T10+'per12'!T10+'per13'!T10</f>
        <v>0</v>
      </c>
      <c r="U10" s="30">
        <f>+'per1'!U10+'per2'!U10+'per3'!U10+'per4'!U10+'per5'!U10+'per6'!U10+'per7'!U10+'per9'!U10+'per8'!U10+'per10'!U10+'per11'!U10+'per12'!U10+'per13'!U10</f>
        <v>0</v>
      </c>
      <c r="V10" s="34">
        <f>SUM(B10,C10,E10,F10,H10,I10,K10,L10,M10,N10,P10,Q10,R10,S10,T10)</f>
        <v>0</v>
      </c>
      <c r="W10" s="1"/>
    </row>
    <row r="11" spans="1:23" ht="25.5" customHeight="1" x14ac:dyDescent="0.15">
      <c r="A11" s="173" t="s">
        <v>5</v>
      </c>
      <c r="B11" s="28">
        <f t="shared" ref="B11:V11" si="3">SUM(B8+B9)</f>
        <v>11</v>
      </c>
      <c r="C11" s="29">
        <f t="shared" si="3"/>
        <v>15</v>
      </c>
      <c r="D11" s="30">
        <f t="shared" si="3"/>
        <v>25</v>
      </c>
      <c r="E11" s="28">
        <f t="shared" si="3"/>
        <v>7</v>
      </c>
      <c r="F11" s="29">
        <f t="shared" si="3"/>
        <v>10</v>
      </c>
      <c r="G11" s="30">
        <f t="shared" si="3"/>
        <v>17</v>
      </c>
      <c r="H11" s="28">
        <f t="shared" si="3"/>
        <v>56</v>
      </c>
      <c r="I11" s="29">
        <f t="shared" si="3"/>
        <v>45</v>
      </c>
      <c r="J11" s="30">
        <f t="shared" si="3"/>
        <v>101</v>
      </c>
      <c r="K11" s="37">
        <f t="shared" si="3"/>
        <v>12</v>
      </c>
      <c r="L11" s="37">
        <f t="shared" si="3"/>
        <v>12</v>
      </c>
      <c r="M11" s="28">
        <f t="shared" si="3"/>
        <v>13</v>
      </c>
      <c r="N11" s="29">
        <f t="shared" si="3"/>
        <v>14</v>
      </c>
      <c r="O11" s="30">
        <f t="shared" si="3"/>
        <v>27</v>
      </c>
      <c r="P11" s="34">
        <f t="shared" si="3"/>
        <v>16</v>
      </c>
      <c r="Q11" s="34">
        <f t="shared" si="3"/>
        <v>15</v>
      </c>
      <c r="R11" s="194">
        <f t="shared" si="3"/>
        <v>252</v>
      </c>
      <c r="S11" s="28">
        <f t="shared" si="3"/>
        <v>108</v>
      </c>
      <c r="T11" s="29">
        <f t="shared" si="3"/>
        <v>98</v>
      </c>
      <c r="U11" s="30">
        <f t="shared" si="3"/>
        <v>206</v>
      </c>
      <c r="V11" s="34">
        <f t="shared" si="3"/>
        <v>684</v>
      </c>
      <c r="W11" s="1"/>
    </row>
    <row r="12" spans="1:23" ht="25.5" customHeight="1" x14ac:dyDescent="0.15">
      <c r="A12" s="173" t="s">
        <v>7</v>
      </c>
      <c r="B12" s="28">
        <f>+'per1'!B12+'per2'!B12+'per3'!B12+'per4'!B12+'per5'!B12+'per6'!B12+'per7'!B12+'per9'!B12+'per8'!B12+'per10'!B12+'per11'!B12+'per12'!B12+'per13'!B12</f>
        <v>6045</v>
      </c>
      <c r="C12" s="29">
        <f>+'per1'!C12+'per2'!C12+'per3'!C12+'per4'!C12+'per5'!C12+'per6'!C12+'per7'!C12+'per9'!C12+'per8'!C12+'per10'!C12+'per11'!C12+'per12'!C12+'per13'!C12</f>
        <v>5677</v>
      </c>
      <c r="D12" s="30">
        <f>+'per1'!D12+'per2'!D12+'per3'!D12+'per4'!D12+'per5'!D12+'per6'!D12+'per7'!D12+'per9'!D12+'per8'!D12+'per10'!D12+'per11'!D12+'per12'!D12+'per13'!D12</f>
        <v>11722</v>
      </c>
      <c r="E12" s="28">
        <f>+'per1'!E12+'per2'!E12+'per3'!E12+'per4'!E12+'per5'!E12+'per6'!E12+'per7'!E12+'per9'!E12+'per8'!E12+'per10'!E12+'per11'!E12+'per12'!E12+'per13'!E12</f>
        <v>6369</v>
      </c>
      <c r="F12" s="29">
        <f>+'per1'!F12+'per2'!F12+'per3'!F12+'per4'!F12+'per5'!F12+'per6'!F12+'per7'!F12+'per9'!F12+'per8'!F12+'per10'!F12+'per11'!F12+'per12'!F12+'per13'!F12</f>
        <v>6603</v>
      </c>
      <c r="G12" s="30">
        <f>+'per1'!G12+'per2'!G12+'per3'!G12+'per4'!G12+'per5'!G12+'per6'!G12+'per7'!G12+'per9'!G12+'per8'!G12+'per10'!G12+'per11'!G12+'per12'!G12+'per13'!G12</f>
        <v>12972</v>
      </c>
      <c r="H12" s="28">
        <f>+'per1'!H12+'per2'!H12+'per3'!H12+'per4'!H12+'per5'!H12+'per6'!H12+'per7'!H12+'per9'!H12+'per8'!H12+'per10'!H12+'per11'!H12+'per12'!H12+'per13'!H12</f>
        <v>5392</v>
      </c>
      <c r="I12" s="29">
        <f>+'per1'!I12+'per2'!I12+'per3'!I12+'per4'!I12+'per5'!I12+'per6'!I12+'per7'!I12+'per9'!I12+'per8'!I12+'per10'!I12+'per11'!I12+'per12'!I12+'per13'!I12</f>
        <v>5744</v>
      </c>
      <c r="J12" s="30">
        <f>+'per1'!J12+'per2'!J12+'per3'!J12+'per4'!J12+'per5'!J12+'per6'!J12+'per7'!J12+'per9'!J12+'per8'!J12+'per10'!J12+'per11'!J12+'per12'!J12+'per13'!J12</f>
        <v>11136</v>
      </c>
      <c r="K12" s="37">
        <f>+'per1'!K12+'per2'!K12+'per3'!K12+'per4'!K12+'per5'!K12+'per6'!K12+'per7'!K12+'per9'!K12+'per8'!K12+'per10'!K12+'per11'!K12+'per12'!K12+'per13'!K12</f>
        <v>7160</v>
      </c>
      <c r="L12" s="37">
        <f>+'per1'!L12+'per2'!L12+'per3'!L12+'per4'!L12+'per5'!L12+'per6'!L12+'per7'!L12+'per9'!L12+'per8'!L12+'per10'!L12+'per11'!L12+'per12'!L12+'per13'!L12</f>
        <v>6163</v>
      </c>
      <c r="M12" s="28">
        <f>+'per1'!M12+'per2'!M12+'per3'!M12+'per4'!M12+'per5'!M12+'per6'!M12+'per7'!M12+'per9'!M12+'per8'!M12+'per10'!M12+'per11'!M12+'per12'!M12+'per13'!M12</f>
        <v>6048</v>
      </c>
      <c r="N12" s="29">
        <f>+'per1'!N12+'per2'!N12+'per3'!N12+'per4'!N12+'per5'!N12+'per6'!N12+'per7'!N12+'per9'!N12+'per8'!N12+'per10'!N12+'per11'!N12+'per12'!N12+'per13'!N12</f>
        <v>6301</v>
      </c>
      <c r="O12" s="30">
        <f>+'per1'!O12+'per2'!O12+'per3'!O12+'per4'!O12+'per5'!O12+'per6'!O12+'per7'!O12+'per9'!O12+'per8'!O12+'per10'!O12+'per11'!O12+'per12'!O12+'per13'!O12</f>
        <v>12349</v>
      </c>
      <c r="P12" s="34">
        <f>+'per1'!P12+'per2'!P12+'per3'!P12+'per4'!P12+'per5'!P12+'per6'!P12+'per7'!P12+'per9'!P12+'per8'!P12+'per10'!P12+'per11'!P12+'per12'!P12+'per13'!P12</f>
        <v>4894</v>
      </c>
      <c r="Q12" s="34">
        <f>+'per1'!Q12+'per2'!Q12+'per3'!Q12+'per4'!Q12+'per5'!Q12+'per6'!Q12+'per7'!Q12+'per9'!Q12+'per8'!Q12+'per10'!Q12+'per11'!Q12+'per12'!Q12+'per13'!Q12</f>
        <v>4381</v>
      </c>
      <c r="R12" s="194">
        <f>+'per1'!R12+'per2'!R12+'per3'!R12+'per4'!R12+'per5'!R12+'per6'!R12+'per7'!R12+'per9'!R12+'per8'!R12+'per10'!R12+'per11'!R12+'per12'!R12+'per13'!R12</f>
        <v>4097</v>
      </c>
      <c r="S12" s="28">
        <f>+'per1'!S12+'per2'!S12+'per3'!S12+'per4'!S12+'per5'!S12+'per6'!S12+'per7'!S12+'per9'!S12+'per8'!S12+'per10'!S12+'per11'!S12+'per12'!S12+'per13'!S12</f>
        <v>4530</v>
      </c>
      <c r="T12" s="29">
        <f>+'per1'!T12+'per2'!T12+'per3'!T12+'per4'!T12+'per5'!T12+'per6'!T12+'per7'!T12+'per9'!T12+'per8'!T12+'per10'!T12+'per11'!T12+'per12'!T12+'per13'!T12</f>
        <v>4330</v>
      </c>
      <c r="U12" s="30">
        <f>+'per1'!U12+'per2'!U12+'per3'!U12+'per4'!U12+'per5'!U12+'per6'!U12+'per7'!U12+'per9'!U12+'per8'!U12+'per10'!U12+'per11'!U12+'per12'!U12+'per13'!U12</f>
        <v>8860</v>
      </c>
      <c r="V12" s="34">
        <f>SUM(B12,C12,E12,F12,H12,I12,K12,L12,M12,N12,P12,Q12,R12,S12,T12)</f>
        <v>83734</v>
      </c>
      <c r="W12" s="1"/>
    </row>
    <row r="13" spans="1:23" ht="39" customHeight="1" x14ac:dyDescent="0.15">
      <c r="A13" s="173" t="s">
        <v>51</v>
      </c>
      <c r="B13" s="46">
        <f>B12/365</f>
        <v>16.561643835616437</v>
      </c>
      <c r="C13" s="40">
        <f t="shared" ref="C13:V13" si="4">C12/365</f>
        <v>15.553424657534247</v>
      </c>
      <c r="D13" s="47">
        <f t="shared" si="4"/>
        <v>32.115068493150687</v>
      </c>
      <c r="E13" s="46">
        <f t="shared" si="4"/>
        <v>17.449315068493149</v>
      </c>
      <c r="F13" s="40">
        <f t="shared" si="4"/>
        <v>18.090410958904108</v>
      </c>
      <c r="G13" s="47">
        <f t="shared" si="4"/>
        <v>35.539726027397258</v>
      </c>
      <c r="H13" s="46">
        <f t="shared" si="4"/>
        <v>14.772602739726027</v>
      </c>
      <c r="I13" s="40">
        <f t="shared" si="4"/>
        <v>15.736986301369862</v>
      </c>
      <c r="J13" s="47">
        <f t="shared" si="4"/>
        <v>30.509589041095889</v>
      </c>
      <c r="K13" s="61">
        <f t="shared" si="4"/>
        <v>19.616438356164384</v>
      </c>
      <c r="L13" s="61">
        <f t="shared" si="4"/>
        <v>16.884931506849316</v>
      </c>
      <c r="M13" s="46">
        <f t="shared" si="4"/>
        <v>16.56986301369863</v>
      </c>
      <c r="N13" s="40">
        <f t="shared" si="4"/>
        <v>17.263013698630136</v>
      </c>
      <c r="O13" s="47">
        <f t="shared" si="4"/>
        <v>33.832876712328769</v>
      </c>
      <c r="P13" s="48">
        <f t="shared" si="4"/>
        <v>13.408219178082192</v>
      </c>
      <c r="Q13" s="48">
        <f t="shared" si="4"/>
        <v>12.002739726027396</v>
      </c>
      <c r="R13" s="195">
        <f t="shared" si="4"/>
        <v>11.224657534246575</v>
      </c>
      <c r="S13" s="46">
        <f t="shared" si="4"/>
        <v>12.41095890410959</v>
      </c>
      <c r="T13" s="40">
        <f t="shared" si="4"/>
        <v>11.863013698630137</v>
      </c>
      <c r="U13" s="47">
        <f t="shared" si="4"/>
        <v>24.273972602739725</v>
      </c>
      <c r="V13" s="48">
        <f t="shared" si="4"/>
        <v>229.40821917808219</v>
      </c>
      <c r="W13" s="1"/>
    </row>
    <row r="14" spans="1:23" ht="34.5" customHeight="1" x14ac:dyDescent="0.15">
      <c r="A14" s="173" t="s">
        <v>52</v>
      </c>
      <c r="B14" s="49">
        <f>(B12*100)/(B4*365)</f>
        <v>78.864970645792567</v>
      </c>
      <c r="C14" s="42">
        <f t="shared" ref="C14:V14" si="5">(C12*100)/(C4*365)</f>
        <v>74.063926940639263</v>
      </c>
      <c r="D14" s="50">
        <f t="shared" si="5"/>
        <v>76.464448793215922</v>
      </c>
      <c r="E14" s="49">
        <f t="shared" si="5"/>
        <v>96.94063926940639</v>
      </c>
      <c r="F14" s="42">
        <f t="shared" si="5"/>
        <v>86.144814090019565</v>
      </c>
      <c r="G14" s="50">
        <f t="shared" si="5"/>
        <v>91.127502634351956</v>
      </c>
      <c r="H14" s="49">
        <f t="shared" si="5"/>
        <v>77.750540735400151</v>
      </c>
      <c r="I14" s="42">
        <f t="shared" si="5"/>
        <v>87.427701674277017</v>
      </c>
      <c r="J14" s="50">
        <f t="shared" si="5"/>
        <v>82.458348759718618</v>
      </c>
      <c r="K14" s="62">
        <f t="shared" si="5"/>
        <v>93.411611219830391</v>
      </c>
      <c r="L14" s="62">
        <f t="shared" si="5"/>
        <v>80.404435746901498</v>
      </c>
      <c r="M14" s="49">
        <f t="shared" si="5"/>
        <v>78.904109589041099</v>
      </c>
      <c r="N14" s="42">
        <f t="shared" si="5"/>
        <v>82.204827136333989</v>
      </c>
      <c r="O14" s="50">
        <f t="shared" si="5"/>
        <v>80.554468362687544</v>
      </c>
      <c r="P14" s="51">
        <f t="shared" si="5"/>
        <v>89.388127853881272</v>
      </c>
      <c r="Q14" s="51">
        <f t="shared" si="5"/>
        <v>80.018264840182653</v>
      </c>
      <c r="R14" s="196" t="s">
        <v>38</v>
      </c>
      <c r="S14" s="49">
        <f t="shared" si="5"/>
        <v>68.949771689497723</v>
      </c>
      <c r="T14" s="42">
        <f t="shared" si="5"/>
        <v>65.905631659056311</v>
      </c>
      <c r="U14" s="50">
        <f t="shared" si="5"/>
        <v>67.427701674277017</v>
      </c>
      <c r="V14" s="51">
        <f t="shared" si="5"/>
        <v>85.600081782866496</v>
      </c>
      <c r="W14" s="1"/>
    </row>
    <row r="15" spans="1:23" ht="25.5" customHeight="1" x14ac:dyDescent="0.15">
      <c r="A15" s="173" t="s">
        <v>2</v>
      </c>
      <c r="B15" s="28">
        <f>+'per1'!B15+'per2'!B15+'per3'!B15+'per4'!B15+'per5'!B15+'per6'!B15+'per7'!B15+'per9'!B15+'per8'!B15+'per10'!B15+'per11'!B15+'per12'!B15+'per13'!B15</f>
        <v>1756</v>
      </c>
      <c r="C15" s="29">
        <f>+'per1'!C15+'per2'!C15+'per3'!C15+'per4'!C15+'per5'!C15+'per6'!C15+'per7'!C15+'per9'!C15+'per8'!C15+'per10'!C15+'per11'!C15+'per12'!C15+'per13'!C15</f>
        <v>5520</v>
      </c>
      <c r="D15" s="30">
        <f>+'per1'!D15+'per2'!D15+'per3'!D15+'per4'!D15+'per5'!D15+'per6'!D15+'per7'!D15+'per9'!D15+'per8'!D15+'per10'!D15+'per11'!D15+'per12'!D15+'per13'!D15</f>
        <v>7276</v>
      </c>
      <c r="E15" s="28">
        <f>+'per1'!E15+'per2'!E15+'per3'!E15+'per4'!E15+'per5'!E15+'per6'!E15+'per7'!E15+'per9'!E15+'per8'!E15+'per10'!E15+'per11'!E15+'per12'!E15+'per13'!E15</f>
        <v>2857</v>
      </c>
      <c r="F15" s="29">
        <f>+'per1'!F15+'per2'!F15+'per3'!F15+'per4'!F15+'per5'!F15+'per6'!F15+'per7'!F15+'per9'!F15+'per8'!F15+'per10'!F15+'per11'!F15+'per12'!F15+'per13'!F15</f>
        <v>19502</v>
      </c>
      <c r="G15" s="30">
        <f>+'per1'!G15+'per2'!G15+'per3'!G15+'per4'!G15+'per5'!G15+'per6'!G15+'per7'!G15+'per9'!G15+'per8'!G15+'per10'!G15+'per11'!G15+'per12'!G15+'per13'!G15</f>
        <v>22359</v>
      </c>
      <c r="H15" s="28">
        <f>+'per1'!H15+'per2'!H15+'per3'!H15+'per4'!H15+'per5'!H15+'per6'!H15+'per7'!H15+'per9'!H15+'per8'!H15+'per10'!H15+'per11'!H15+'per12'!H15+'per13'!H15</f>
        <v>2590</v>
      </c>
      <c r="I15" s="29">
        <f>+'per1'!I15+'per2'!I15+'per3'!I15+'per4'!I15+'per5'!I15+'per6'!I15+'per7'!I15+'per9'!I15+'per8'!I15+'per10'!I15+'per11'!I15+'per12'!I15+'per13'!I15</f>
        <v>3029</v>
      </c>
      <c r="J15" s="30">
        <f>+'per1'!J15+'per2'!J15+'per3'!J15+'per4'!J15+'per5'!J15+'per6'!J15+'per7'!J15+'per9'!J15+'per8'!J15+'per10'!J15+'per11'!J15+'per12'!J15+'per13'!J15</f>
        <v>5619</v>
      </c>
      <c r="K15" s="37">
        <f>+'per1'!K15+'per2'!K15+'per3'!K15+'per4'!K15+'per5'!K15+'per6'!K15+'per7'!K15+'per9'!K15+'per8'!K15+'per10'!K15+'per11'!K15+'per12'!K15+'per13'!K15</f>
        <v>2347</v>
      </c>
      <c r="L15" s="37">
        <f>+'per1'!L15+'per2'!L15+'per3'!L15+'per4'!L15+'per5'!L15+'per6'!L15+'per7'!L15+'per9'!L15+'per8'!L15+'per10'!L15+'per11'!L15+'per12'!L15+'per13'!L15</f>
        <v>7945</v>
      </c>
      <c r="M15" s="28">
        <f>+'per1'!M15+'per2'!M15+'per3'!M15+'per4'!M15+'per5'!M15+'per6'!M15+'per7'!M15+'per9'!M15+'per8'!M15+'per10'!M15+'per11'!M15+'per12'!M15+'per13'!M15</f>
        <v>10012</v>
      </c>
      <c r="N15" s="29">
        <f>+'per1'!N15+'per2'!N15+'per3'!N15+'per4'!N15+'per5'!N15+'per6'!N15+'per7'!N15+'per9'!N15+'per8'!N15+'per10'!N15+'per11'!N15+'per12'!N15+'per13'!N15</f>
        <v>2898</v>
      </c>
      <c r="O15" s="30">
        <f>+'per1'!O15+'per2'!O15+'per3'!O15+'per4'!O15+'per5'!O15+'per6'!O15+'per7'!O15+'per9'!O15+'per8'!O15+'per10'!O15+'per11'!O15+'per12'!O15+'per13'!O15</f>
        <v>12910</v>
      </c>
      <c r="P15" s="34">
        <f>+'per1'!P15+'per2'!P15+'per3'!P15+'per4'!P15+'per5'!P15+'per6'!P15+'per7'!P15+'per9'!P15+'per8'!P15+'per10'!P15+'per11'!P15+'per12'!P15+'per13'!P15</f>
        <v>2710</v>
      </c>
      <c r="Q15" s="34">
        <f>+'per1'!Q15+'per2'!Q15+'per3'!Q15+'per4'!Q15+'per5'!Q15+'per6'!Q15+'per7'!Q15+'per9'!Q15+'per8'!Q15+'per10'!Q15+'per11'!Q15+'per12'!Q15+'per13'!Q15</f>
        <v>5605</v>
      </c>
      <c r="R15" s="194">
        <f>+'per1'!R15+'per2'!R15+'per3'!R15+'per4'!R15+'per5'!R15+'per6'!R15+'per7'!R15+'per9'!R15+'per8'!R15+'per10'!R15+'per11'!R15+'per12'!R15+'per13'!R15</f>
        <v>958</v>
      </c>
      <c r="S15" s="28">
        <f>+'per1'!S15+'per2'!S15+'per3'!S15+'per4'!S15+'per5'!S15+'per6'!S15+'per7'!S15+'per9'!S15+'per8'!S15+'per10'!S15+'per11'!S15+'per12'!S15+'per13'!S15</f>
        <v>4487</v>
      </c>
      <c r="T15" s="29">
        <f>+'per1'!T15+'per2'!T15+'per3'!T15+'per4'!T15+'per5'!T15+'per6'!T15+'per7'!T15+'per9'!T15+'per8'!T15+'per10'!T15+'per11'!T15+'per12'!T15+'per13'!T15</f>
        <v>3443</v>
      </c>
      <c r="U15" s="30">
        <f>+'per1'!U15+'per2'!U15+'per3'!U15+'per4'!U15+'per5'!U15+'per6'!U15+'per7'!U15+'per9'!U15+'per8'!U15+'per10'!U15+'per11'!U15+'per12'!U15+'per13'!U15</f>
        <v>7930</v>
      </c>
      <c r="V15" s="51">
        <f>SUM(B15,C15,E15,F15,H15,I15,K15,L15,M15,N15,P15,Q15,R15,S15,T15)</f>
        <v>75659</v>
      </c>
      <c r="W15" s="1"/>
    </row>
    <row r="16" spans="1:23" ht="36.75" customHeight="1" thickBot="1" x14ac:dyDescent="0.2">
      <c r="A16" s="177" t="s">
        <v>3</v>
      </c>
      <c r="B16" s="52">
        <f t="shared" ref="B16:V16" si="6">B15/B8</f>
        <v>351.2</v>
      </c>
      <c r="C16" s="44">
        <f t="shared" si="6"/>
        <v>788.57142857142856</v>
      </c>
      <c r="D16" s="53">
        <f t="shared" si="6"/>
        <v>606.33333333333337</v>
      </c>
      <c r="E16" s="52">
        <f t="shared" si="6"/>
        <v>1428.5</v>
      </c>
      <c r="F16" s="44">
        <f t="shared" si="6"/>
        <v>2786</v>
      </c>
      <c r="G16" s="53">
        <f t="shared" si="6"/>
        <v>2484.3333333333335</v>
      </c>
      <c r="H16" s="52">
        <f t="shared" si="6"/>
        <v>80.9375</v>
      </c>
      <c r="I16" s="44">
        <f t="shared" si="6"/>
        <v>144.23809523809524</v>
      </c>
      <c r="J16" s="53">
        <f t="shared" si="6"/>
        <v>106.01886792452831</v>
      </c>
      <c r="K16" s="63">
        <f t="shared" si="6"/>
        <v>782.33333333333337</v>
      </c>
      <c r="L16" s="63">
        <f t="shared" si="6"/>
        <v>794.5</v>
      </c>
      <c r="M16" s="52">
        <f t="shared" si="6"/>
        <v>2503</v>
      </c>
      <c r="N16" s="44">
        <f t="shared" si="6"/>
        <v>483</v>
      </c>
      <c r="O16" s="53">
        <f t="shared" si="6"/>
        <v>1291</v>
      </c>
      <c r="P16" s="54">
        <f t="shared" si="6"/>
        <v>225.83333333333334</v>
      </c>
      <c r="Q16" s="54">
        <f t="shared" si="6"/>
        <v>373.66666666666669</v>
      </c>
      <c r="R16" s="197">
        <f t="shared" si="6"/>
        <v>35.481481481481481</v>
      </c>
      <c r="S16" s="52">
        <f t="shared" si="6"/>
        <v>51.574712643678161</v>
      </c>
      <c r="T16" s="44">
        <f t="shared" si="6"/>
        <v>47.819444444444443</v>
      </c>
      <c r="U16" s="53">
        <f t="shared" si="6"/>
        <v>49.874213836477985</v>
      </c>
      <c r="V16" s="54">
        <f t="shared" si="6"/>
        <v>244.06129032258065</v>
      </c>
      <c r="W16" s="1"/>
    </row>
    <row r="17" spans="1:23" ht="16.5" customHeight="1" x14ac:dyDescent="0.15">
      <c r="A17" s="17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33" customHeight="1" x14ac:dyDescent="0.15">
      <c r="A18" s="179" t="s">
        <v>53</v>
      </c>
    </row>
  </sheetData>
  <pageMargins left="0.70866141732283472" right="0.70866141732283472" top="0.74803149606299213" bottom="0.74803149606299213" header="0.31496062992125984" footer="0.31496062992125984"/>
  <pageSetup paperSize="5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topLeftCell="A4" zoomScale="150" workbookViewId="0">
      <selection activeCell="H20" sqref="H20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9.5" style="2" customWidth="1"/>
    <col min="19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36</v>
      </c>
      <c r="B3" s="22" t="s">
        <v>8</v>
      </c>
      <c r="C3" s="23" t="s">
        <v>9</v>
      </c>
      <c r="D3" s="25" t="s">
        <v>30</v>
      </c>
      <c r="E3" s="8" t="s">
        <v>10</v>
      </c>
      <c r="F3" s="7" t="s">
        <v>11</v>
      </c>
      <c r="G3" s="6" t="s">
        <v>31</v>
      </c>
      <c r="H3" s="8" t="s">
        <v>12</v>
      </c>
      <c r="I3" s="7" t="s">
        <v>13</v>
      </c>
      <c r="J3" s="6" t="s">
        <v>32</v>
      </c>
      <c r="K3" s="19" t="s">
        <v>14</v>
      </c>
      <c r="L3" s="9" t="s">
        <v>15</v>
      </c>
      <c r="M3" s="8" t="s">
        <v>16</v>
      </c>
      <c r="N3" s="7" t="s">
        <v>17</v>
      </c>
      <c r="O3" s="6" t="s">
        <v>33</v>
      </c>
      <c r="P3" s="21" t="s">
        <v>18</v>
      </c>
      <c r="Q3" s="26" t="s">
        <v>19</v>
      </c>
      <c r="R3" s="67" t="s">
        <v>29</v>
      </c>
      <c r="S3" s="75" t="s">
        <v>20</v>
      </c>
      <c r="T3" s="7" t="s">
        <v>21</v>
      </c>
      <c r="U3" s="79" t="s">
        <v>34</v>
      </c>
      <c r="V3" s="86" t="s">
        <v>24</v>
      </c>
      <c r="W3" s="1"/>
    </row>
    <row r="4" spans="1:23" ht="30.75" customHeight="1" thickBot="1" x14ac:dyDescent="0.2">
      <c r="A4" s="16" t="s">
        <v>22</v>
      </c>
      <c r="B4" s="45">
        <v>21</v>
      </c>
      <c r="C4" s="38">
        <v>21</v>
      </c>
      <c r="D4" s="31">
        <f>SUM(B4:C4)</f>
        <v>42</v>
      </c>
      <c r="E4" s="55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32">
        <v>21</v>
      </c>
      <c r="M4" s="55">
        <v>21</v>
      </c>
      <c r="N4" s="56">
        <v>21</v>
      </c>
      <c r="O4" s="57">
        <f>SUM(M4:N4)</f>
        <v>42</v>
      </c>
      <c r="P4" s="35">
        <v>15</v>
      </c>
      <c r="Q4" s="73">
        <v>15</v>
      </c>
      <c r="R4" s="68" t="s">
        <v>38</v>
      </c>
      <c r="S4" s="76">
        <v>18</v>
      </c>
      <c r="T4" s="56">
        <v>18</v>
      </c>
      <c r="U4" s="80">
        <f>SUM(S4:T4)</f>
        <v>36</v>
      </c>
      <c r="V4" s="32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6">
        <v>0</v>
      </c>
      <c r="Q5" s="37">
        <v>0</v>
      </c>
      <c r="R5" s="69">
        <v>17</v>
      </c>
      <c r="S5" s="77">
        <v>0</v>
      </c>
      <c r="T5" s="29">
        <v>0</v>
      </c>
      <c r="U5" s="81">
        <f>SUM(S5:T5)</f>
        <v>0</v>
      </c>
      <c r="V5" s="34">
        <f>SUM(B5,C5,E5,F5,H5,I5,K5,L5,M5,N5,P5,Q5,R5,S5,T5)</f>
        <v>17</v>
      </c>
      <c r="W5" s="1"/>
    </row>
    <row r="6" spans="1:23" ht="25.5" customHeight="1" x14ac:dyDescent="0.15">
      <c r="A6" s="10" t="s">
        <v>0</v>
      </c>
      <c r="B6" s="28">
        <v>0</v>
      </c>
      <c r="C6" s="29">
        <v>0</v>
      </c>
      <c r="D6" s="30">
        <f>SUM(B6:C6)</f>
        <v>0</v>
      </c>
      <c r="E6" s="28">
        <v>0</v>
      </c>
      <c r="F6" s="29">
        <v>2</v>
      </c>
      <c r="G6" s="30">
        <f t="shared" si="1"/>
        <v>2</v>
      </c>
      <c r="H6" s="28">
        <v>1</v>
      </c>
      <c r="I6" s="29">
        <v>3</v>
      </c>
      <c r="J6" s="30">
        <f>SUM(H6:I6)</f>
        <v>4</v>
      </c>
      <c r="K6" s="33">
        <v>4</v>
      </c>
      <c r="L6" s="34">
        <v>1</v>
      </c>
      <c r="M6" s="28">
        <v>0</v>
      </c>
      <c r="N6" s="29">
        <v>0</v>
      </c>
      <c r="O6" s="30">
        <f>SUM(M6:N6)</f>
        <v>0</v>
      </c>
      <c r="P6" s="36">
        <v>1</v>
      </c>
      <c r="Q6" s="37">
        <v>2</v>
      </c>
      <c r="R6" s="69">
        <v>7</v>
      </c>
      <c r="S6" s="77">
        <v>2</v>
      </c>
      <c r="T6" s="29">
        <v>7</v>
      </c>
      <c r="U6" s="81">
        <f>SUM(S6:T6)</f>
        <v>9</v>
      </c>
      <c r="V6" s="34">
        <f>SUM(B6,C6,E6,F6,H6,I6,K6,L6,M6,N6,P6,Q6,R6,S6,T6)</f>
        <v>30</v>
      </c>
      <c r="W6" s="1"/>
    </row>
    <row r="7" spans="1:23" ht="25.5" customHeight="1" thickBot="1" x14ac:dyDescent="0.2">
      <c r="A7" s="14" t="s">
        <v>6</v>
      </c>
      <c r="B7" s="28">
        <f>SUM(B5:B6)</f>
        <v>0</v>
      </c>
      <c r="C7" s="29">
        <f>SUM(C5:C6)</f>
        <v>0</v>
      </c>
      <c r="D7" s="30">
        <f>SUM(D5:D6)</f>
        <v>0</v>
      </c>
      <c r="E7" s="37">
        <f t="shared" ref="E7:F7" si="2">SUM(E5:E6)</f>
        <v>0</v>
      </c>
      <c r="F7" s="29">
        <f t="shared" si="2"/>
        <v>2</v>
      </c>
      <c r="G7" s="30">
        <f t="shared" si="1"/>
        <v>2</v>
      </c>
      <c r="H7" s="28">
        <f>SUM(H5:H6)</f>
        <v>1</v>
      </c>
      <c r="I7" s="29">
        <f>SUM(I5:I6)</f>
        <v>3</v>
      </c>
      <c r="J7" s="30">
        <f t="shared" ref="J7" si="3">H7+I7</f>
        <v>4</v>
      </c>
      <c r="K7" s="33">
        <f>SUM(K5:K6)</f>
        <v>4</v>
      </c>
      <c r="L7" s="34">
        <f>SUM(L5:L6)</f>
        <v>1</v>
      </c>
      <c r="M7" s="28">
        <f>SUM(M5:M6)</f>
        <v>0</v>
      </c>
      <c r="N7" s="29">
        <f>SUM(N5:N6)</f>
        <v>0</v>
      </c>
      <c r="O7" s="30">
        <f t="shared" ref="O7:V7" si="4">SUM(O5:O6)</f>
        <v>0</v>
      </c>
      <c r="P7" s="36">
        <f>SUM(P5:P6)</f>
        <v>1</v>
      </c>
      <c r="Q7" s="37">
        <f>SUM(Q5:Q6)</f>
        <v>2</v>
      </c>
      <c r="R7" s="69">
        <f>SUM(R5:R6)</f>
        <v>24</v>
      </c>
      <c r="S7" s="77">
        <f>SUM(S5:S6)</f>
        <v>2</v>
      </c>
      <c r="T7" s="29">
        <f>SUM(T5:T6)</f>
        <v>7</v>
      </c>
      <c r="U7" s="81">
        <f t="shared" si="4"/>
        <v>9</v>
      </c>
      <c r="V7" s="34">
        <f t="shared" si="4"/>
        <v>47</v>
      </c>
      <c r="W7" s="1"/>
    </row>
    <row r="8" spans="1:23" ht="25.5" customHeight="1" thickTop="1" x14ac:dyDescent="0.25">
      <c r="A8" s="17" t="s">
        <v>26</v>
      </c>
      <c r="B8" s="28">
        <v>0</v>
      </c>
      <c r="C8" s="29">
        <v>1</v>
      </c>
      <c r="D8" s="30">
        <f>SUM(B8:C8)</f>
        <v>1</v>
      </c>
      <c r="E8" s="28">
        <v>0</v>
      </c>
      <c r="F8" s="29">
        <v>1</v>
      </c>
      <c r="G8" s="30">
        <f t="shared" si="1"/>
        <v>1</v>
      </c>
      <c r="H8" s="28">
        <v>0</v>
      </c>
      <c r="I8" s="29">
        <v>2</v>
      </c>
      <c r="J8" s="30">
        <f>SUM(H8:I8)</f>
        <v>2</v>
      </c>
      <c r="K8" s="33">
        <v>1</v>
      </c>
      <c r="L8" s="34">
        <v>1</v>
      </c>
      <c r="M8" s="28">
        <v>0</v>
      </c>
      <c r="N8" s="29">
        <v>1</v>
      </c>
      <c r="O8" s="30">
        <f>SUM(M8:N8)</f>
        <v>1</v>
      </c>
      <c r="P8" s="36">
        <v>0</v>
      </c>
      <c r="Q8" s="37">
        <v>1</v>
      </c>
      <c r="R8" s="69">
        <v>2</v>
      </c>
      <c r="S8" s="77">
        <v>3</v>
      </c>
      <c r="T8" s="29">
        <v>5</v>
      </c>
      <c r="U8" s="81">
        <f>SUM(S8:T8)</f>
        <v>8</v>
      </c>
      <c r="V8" s="34">
        <f>SUM(B8,C8,E8,F8,H8,I8,K8,L8,M8,N8,P8,Q8,R8,S8,T8)</f>
        <v>18</v>
      </c>
      <c r="W8" s="1"/>
    </row>
    <row r="9" spans="1:23" ht="25.5" customHeight="1" x14ac:dyDescent="0.15">
      <c r="A9" s="11" t="s">
        <v>4</v>
      </c>
      <c r="B9" s="28">
        <v>0</v>
      </c>
      <c r="C9" s="29">
        <v>0</v>
      </c>
      <c r="D9" s="30">
        <f>SUM(B9:C9)</f>
        <v>0</v>
      </c>
      <c r="E9" s="28">
        <v>0</v>
      </c>
      <c r="F9" s="29">
        <v>1</v>
      </c>
      <c r="G9" s="30">
        <f t="shared" si="1"/>
        <v>1</v>
      </c>
      <c r="H9" s="28">
        <v>0</v>
      </c>
      <c r="I9" s="29">
        <v>2</v>
      </c>
      <c r="J9" s="30">
        <f>SUM(H9:I9)</f>
        <v>2</v>
      </c>
      <c r="K9" s="33">
        <v>3</v>
      </c>
      <c r="L9" s="34">
        <v>0</v>
      </c>
      <c r="M9" s="28">
        <v>2</v>
      </c>
      <c r="N9" s="29">
        <v>0</v>
      </c>
      <c r="O9" s="30">
        <f>SUM(M9:N9)</f>
        <v>2</v>
      </c>
      <c r="P9" s="36">
        <v>1</v>
      </c>
      <c r="Q9" s="37">
        <v>0</v>
      </c>
      <c r="R9" s="69">
        <v>18</v>
      </c>
      <c r="S9" s="77">
        <v>3</v>
      </c>
      <c r="T9" s="29">
        <v>0</v>
      </c>
      <c r="U9" s="81">
        <f>SUM(S9:T9)</f>
        <v>3</v>
      </c>
      <c r="V9" s="34">
        <f>SUM(B9,C9,E9,F9,H9,I9,K9,L9,M9,N9,P9,Q9,R9,S9,T9)</f>
        <v>30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6">
        <v>0</v>
      </c>
      <c r="Q10" s="37">
        <v>0</v>
      </c>
      <c r="R10" s="69">
        <v>0</v>
      </c>
      <c r="S10" s="77">
        <v>0</v>
      </c>
      <c r="T10" s="29">
        <v>0</v>
      </c>
      <c r="U10" s="81">
        <f>SUM(S10:T10)</f>
        <v>0</v>
      </c>
      <c r="V10" s="34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5">SUM(B8+B9)</f>
        <v>0</v>
      </c>
      <c r="C11" s="29">
        <f t="shared" si="5"/>
        <v>1</v>
      </c>
      <c r="D11" s="30">
        <f t="shared" si="5"/>
        <v>1</v>
      </c>
      <c r="E11" s="28">
        <f t="shared" si="5"/>
        <v>0</v>
      </c>
      <c r="F11" s="29">
        <f t="shared" si="5"/>
        <v>2</v>
      </c>
      <c r="G11" s="30">
        <f t="shared" si="5"/>
        <v>2</v>
      </c>
      <c r="H11" s="28">
        <f t="shared" si="5"/>
        <v>0</v>
      </c>
      <c r="I11" s="29">
        <f t="shared" si="5"/>
        <v>4</v>
      </c>
      <c r="J11" s="30">
        <f t="shared" si="5"/>
        <v>4</v>
      </c>
      <c r="K11" s="33">
        <f t="shared" si="5"/>
        <v>4</v>
      </c>
      <c r="L11" s="34">
        <f t="shared" si="5"/>
        <v>1</v>
      </c>
      <c r="M11" s="28">
        <f t="shared" si="5"/>
        <v>2</v>
      </c>
      <c r="N11" s="29">
        <f t="shared" si="5"/>
        <v>1</v>
      </c>
      <c r="O11" s="30">
        <f t="shared" si="5"/>
        <v>3</v>
      </c>
      <c r="P11" s="36">
        <f t="shared" si="5"/>
        <v>1</v>
      </c>
      <c r="Q11" s="37">
        <f t="shared" si="5"/>
        <v>1</v>
      </c>
      <c r="R11" s="69">
        <f t="shared" si="5"/>
        <v>20</v>
      </c>
      <c r="S11" s="77">
        <f t="shared" si="5"/>
        <v>6</v>
      </c>
      <c r="T11" s="29">
        <f t="shared" si="5"/>
        <v>5</v>
      </c>
      <c r="U11" s="81">
        <f t="shared" si="5"/>
        <v>11</v>
      </c>
      <c r="V11" s="34">
        <f t="shared" si="5"/>
        <v>48</v>
      </c>
      <c r="W11" s="1"/>
    </row>
    <row r="12" spans="1:23" ht="25.5" customHeight="1" x14ac:dyDescent="0.15">
      <c r="A12" s="10" t="s">
        <v>7</v>
      </c>
      <c r="B12" s="28">
        <v>476</v>
      </c>
      <c r="C12" s="29">
        <v>420</v>
      </c>
      <c r="D12" s="30">
        <f>SUM(B12:C12)</f>
        <v>896</v>
      </c>
      <c r="E12" s="28">
        <v>504</v>
      </c>
      <c r="F12" s="29">
        <v>503</v>
      </c>
      <c r="G12" s="30">
        <f>SUM(E12:F12)</f>
        <v>1007</v>
      </c>
      <c r="H12" s="28">
        <v>425</v>
      </c>
      <c r="I12" s="29">
        <v>448</v>
      </c>
      <c r="J12" s="30">
        <f>SUM(H12:I12)</f>
        <v>873</v>
      </c>
      <c r="K12" s="33">
        <v>510</v>
      </c>
      <c r="L12" s="34">
        <v>470</v>
      </c>
      <c r="M12" s="28">
        <v>449</v>
      </c>
      <c r="N12" s="29">
        <v>504</v>
      </c>
      <c r="O12" s="30">
        <f>SUM(M12:N12)</f>
        <v>953</v>
      </c>
      <c r="P12" s="36">
        <v>378</v>
      </c>
      <c r="Q12" s="37">
        <v>349</v>
      </c>
      <c r="R12" s="69">
        <v>293</v>
      </c>
      <c r="S12" s="77">
        <v>286</v>
      </c>
      <c r="T12" s="29">
        <v>194</v>
      </c>
      <c r="U12" s="81">
        <f>SUM(S12:T12)</f>
        <v>480</v>
      </c>
      <c r="V12" s="34">
        <f>SUM(B12,C12,E12,F12,H12,I12,K12,L12,M12,N12,P12,Q12,R12,S12,T12)</f>
        <v>6209</v>
      </c>
      <c r="W12" s="1"/>
    </row>
    <row r="13" spans="1:23" ht="37.5" customHeight="1" x14ac:dyDescent="0.15">
      <c r="A13" s="10" t="s">
        <v>27</v>
      </c>
      <c r="B13" s="46">
        <f t="shared" ref="B13:M13" si="6">B12/28</f>
        <v>17</v>
      </c>
      <c r="C13" s="40">
        <f t="shared" si="6"/>
        <v>15</v>
      </c>
      <c r="D13" s="47">
        <f t="shared" si="6"/>
        <v>32</v>
      </c>
      <c r="E13" s="46">
        <f t="shared" si="6"/>
        <v>18</v>
      </c>
      <c r="F13" s="40">
        <f t="shared" si="6"/>
        <v>17.964285714285715</v>
      </c>
      <c r="G13" s="47">
        <f t="shared" si="6"/>
        <v>35.964285714285715</v>
      </c>
      <c r="H13" s="46">
        <f t="shared" si="6"/>
        <v>15.178571428571429</v>
      </c>
      <c r="I13" s="40">
        <f t="shared" si="6"/>
        <v>16</v>
      </c>
      <c r="J13" s="47">
        <f t="shared" si="6"/>
        <v>31.178571428571427</v>
      </c>
      <c r="K13" s="84">
        <f t="shared" si="6"/>
        <v>18.214285714285715</v>
      </c>
      <c r="L13" s="48">
        <f t="shared" si="6"/>
        <v>16.785714285714285</v>
      </c>
      <c r="M13" s="46">
        <f t="shared" si="6"/>
        <v>16.035714285714285</v>
      </c>
      <c r="N13" s="40">
        <f t="shared" ref="N13:U13" si="7">N12/28</f>
        <v>18</v>
      </c>
      <c r="O13" s="47">
        <f t="shared" si="7"/>
        <v>34.035714285714285</v>
      </c>
      <c r="P13" s="41">
        <f t="shared" si="7"/>
        <v>13.5</v>
      </c>
      <c r="Q13" s="61">
        <f t="shared" si="7"/>
        <v>12.464285714285714</v>
      </c>
      <c r="R13" s="70">
        <f t="shared" si="7"/>
        <v>10.464285714285714</v>
      </c>
      <c r="S13" s="39">
        <f t="shared" si="7"/>
        <v>10.214285714285714</v>
      </c>
      <c r="T13" s="40">
        <f t="shared" si="7"/>
        <v>6.9285714285714288</v>
      </c>
      <c r="U13" s="82">
        <f t="shared" si="7"/>
        <v>17.142857142857142</v>
      </c>
      <c r="V13" s="48">
        <f>V12/28</f>
        <v>221.75</v>
      </c>
      <c r="W13" s="1"/>
    </row>
    <row r="14" spans="1:23" ht="34.5" customHeight="1" x14ac:dyDescent="0.15">
      <c r="A14" s="10" t="s">
        <v>23</v>
      </c>
      <c r="B14" s="49">
        <f>(B12*100)/(B4*28)</f>
        <v>80.952380952380949</v>
      </c>
      <c r="C14" s="42">
        <f t="shared" ref="C14:D14" si="8">(C12*100)/(C4*28)</f>
        <v>71.428571428571431</v>
      </c>
      <c r="D14" s="50">
        <f t="shared" si="8"/>
        <v>76.19047619047619</v>
      </c>
      <c r="E14" s="49">
        <f>(E12*100)/(E4*28)</f>
        <v>100</v>
      </c>
      <c r="F14" s="78">
        <f t="shared" ref="F14:V14" si="9">(F12*100)/(F4*28)</f>
        <v>85.544217687074834</v>
      </c>
      <c r="G14" s="43">
        <f t="shared" si="9"/>
        <v>92.216117216117212</v>
      </c>
      <c r="H14" s="49">
        <f t="shared" si="9"/>
        <v>79.887218045112789</v>
      </c>
      <c r="I14" s="78">
        <f t="shared" si="9"/>
        <v>88.888888888888886</v>
      </c>
      <c r="J14" s="43">
        <f t="shared" si="9"/>
        <v>84.266409266409269</v>
      </c>
      <c r="K14" s="60">
        <f t="shared" si="9"/>
        <v>86.734693877551024</v>
      </c>
      <c r="L14" s="51">
        <f t="shared" si="9"/>
        <v>79.931972789115648</v>
      </c>
      <c r="M14" s="49">
        <f t="shared" si="9"/>
        <v>76.360544217687078</v>
      </c>
      <c r="N14" s="78">
        <f t="shared" si="9"/>
        <v>85.714285714285708</v>
      </c>
      <c r="O14" s="43">
        <f t="shared" si="9"/>
        <v>81.0374149659864</v>
      </c>
      <c r="P14" s="78">
        <f t="shared" si="9"/>
        <v>90</v>
      </c>
      <c r="Q14" s="60">
        <f t="shared" si="9"/>
        <v>83.095238095238102</v>
      </c>
      <c r="R14" s="85" t="s">
        <v>38</v>
      </c>
      <c r="S14" s="78">
        <f t="shared" si="9"/>
        <v>56.746031746031747</v>
      </c>
      <c r="T14" s="78">
        <f t="shared" si="9"/>
        <v>38.492063492063494</v>
      </c>
      <c r="U14" s="60">
        <f t="shared" si="9"/>
        <v>47.61904761904762</v>
      </c>
      <c r="V14" s="51">
        <f t="shared" si="9"/>
        <v>82.742537313432834</v>
      </c>
      <c r="W14" s="1"/>
    </row>
    <row r="15" spans="1:23" ht="25.5" customHeight="1" x14ac:dyDescent="0.15">
      <c r="A15" s="10" t="s">
        <v>2</v>
      </c>
      <c r="B15" s="28">
        <v>0</v>
      </c>
      <c r="C15" s="29">
        <v>1380</v>
      </c>
      <c r="D15" s="30">
        <f>SUM(B15:C15)</f>
        <v>1380</v>
      </c>
      <c r="E15" s="28">
        <v>0</v>
      </c>
      <c r="F15" s="29">
        <v>705</v>
      </c>
      <c r="G15" s="30">
        <f>SUM(E15:F15)</f>
        <v>705</v>
      </c>
      <c r="H15" s="28">
        <v>0</v>
      </c>
      <c r="I15" s="29">
        <v>220</v>
      </c>
      <c r="J15" s="30">
        <f>SUM(H15:I15)</f>
        <v>220</v>
      </c>
      <c r="K15" s="33">
        <v>533</v>
      </c>
      <c r="L15" s="34">
        <v>545</v>
      </c>
      <c r="M15" s="28">
        <v>0</v>
      </c>
      <c r="N15" s="29">
        <v>577</v>
      </c>
      <c r="O15" s="30">
        <f>SUM(M15:N15)</f>
        <v>577</v>
      </c>
      <c r="P15" s="36">
        <v>0</v>
      </c>
      <c r="Q15" s="37">
        <v>595</v>
      </c>
      <c r="R15" s="69">
        <v>28</v>
      </c>
      <c r="S15" s="77">
        <v>169</v>
      </c>
      <c r="T15" s="29">
        <v>203</v>
      </c>
      <c r="U15" s="81">
        <f>SUM(S15:T15)</f>
        <v>372</v>
      </c>
      <c r="V15" s="34">
        <f>SUM(B15,C15,E15,F15,H15,I15,K15,L15,M15,N15,P15,Q15,R15,S15,T15)</f>
        <v>4955</v>
      </c>
      <c r="W15" s="1"/>
    </row>
    <row r="16" spans="1:23" ht="36.75" customHeight="1" thickBot="1" x14ac:dyDescent="0.2">
      <c r="A16" s="15" t="s">
        <v>3</v>
      </c>
      <c r="B16" s="44" t="e">
        <f t="shared" ref="B16:V16" si="10">B15/B8</f>
        <v>#DIV/0!</v>
      </c>
      <c r="C16" s="44">
        <f t="shared" si="10"/>
        <v>1380</v>
      </c>
      <c r="D16" s="44">
        <f t="shared" si="10"/>
        <v>1380</v>
      </c>
      <c r="E16" s="44" t="e">
        <f t="shared" si="10"/>
        <v>#DIV/0!</v>
      </c>
      <c r="F16" s="44">
        <f t="shared" si="10"/>
        <v>705</v>
      </c>
      <c r="G16" s="44">
        <f t="shared" si="10"/>
        <v>705</v>
      </c>
      <c r="H16" s="44" t="e">
        <f t="shared" si="10"/>
        <v>#DIV/0!</v>
      </c>
      <c r="I16" s="44">
        <f t="shared" si="10"/>
        <v>110</v>
      </c>
      <c r="J16" s="44">
        <f t="shared" si="10"/>
        <v>110</v>
      </c>
      <c r="K16" s="44">
        <f t="shared" si="10"/>
        <v>533</v>
      </c>
      <c r="L16" s="44">
        <f t="shared" si="10"/>
        <v>545</v>
      </c>
      <c r="M16" s="44" t="e">
        <f t="shared" si="10"/>
        <v>#DIV/0!</v>
      </c>
      <c r="N16" s="44">
        <f t="shared" si="10"/>
        <v>577</v>
      </c>
      <c r="O16" s="44">
        <f t="shared" si="10"/>
        <v>577</v>
      </c>
      <c r="P16" s="44" t="e">
        <f t="shared" si="10"/>
        <v>#DIV/0!</v>
      </c>
      <c r="Q16" s="44">
        <f t="shared" si="10"/>
        <v>595</v>
      </c>
      <c r="R16" s="44">
        <f t="shared" si="10"/>
        <v>14</v>
      </c>
      <c r="S16" s="44">
        <f t="shared" si="10"/>
        <v>56.333333333333336</v>
      </c>
      <c r="T16" s="44">
        <f t="shared" si="10"/>
        <v>40.6</v>
      </c>
      <c r="U16" s="44">
        <f t="shared" si="10"/>
        <v>46.5</v>
      </c>
      <c r="V16" s="44">
        <f t="shared" si="10"/>
        <v>275.27777777777777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  <ignoredErrors>
    <ignoredError sqref="B7:O7 P7:U7 O4:O6 O8:O13 V7 U5:U6 U8:U13 O15 U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topLeftCell="A6" zoomScale="157" workbookViewId="0">
      <selection activeCell="J19" sqref="J19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7.5" style="2" customWidth="1"/>
    <col min="19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43</v>
      </c>
      <c r="B3" s="8" t="s">
        <v>8</v>
      </c>
      <c r="C3" s="7" t="s">
        <v>9</v>
      </c>
      <c r="D3" s="6" t="s">
        <v>30</v>
      </c>
      <c r="E3" s="8" t="s">
        <v>10</v>
      </c>
      <c r="F3" s="7" t="s">
        <v>11</v>
      </c>
      <c r="G3" s="6" t="s">
        <v>31</v>
      </c>
      <c r="H3" s="75" t="s">
        <v>12</v>
      </c>
      <c r="I3" s="7" t="s">
        <v>13</v>
      </c>
      <c r="J3" s="6" t="s">
        <v>32</v>
      </c>
      <c r="K3" s="19" t="s">
        <v>14</v>
      </c>
      <c r="L3" s="9" t="s">
        <v>15</v>
      </c>
      <c r="M3" s="8" t="s">
        <v>16</v>
      </c>
      <c r="N3" s="7" t="s">
        <v>17</v>
      </c>
      <c r="O3" s="6" t="s">
        <v>33</v>
      </c>
      <c r="P3" s="19" t="s">
        <v>18</v>
      </c>
      <c r="Q3" s="9" t="s">
        <v>19</v>
      </c>
      <c r="R3" s="67" t="s">
        <v>29</v>
      </c>
      <c r="S3" s="8" t="s">
        <v>20</v>
      </c>
      <c r="T3" s="7" t="s">
        <v>21</v>
      </c>
      <c r="U3" s="6" t="s">
        <v>34</v>
      </c>
      <c r="V3" s="20" t="s">
        <v>24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55">
        <v>18</v>
      </c>
      <c r="F4" s="56">
        <v>21</v>
      </c>
      <c r="G4" s="57">
        <f t="shared" ref="G4" si="0">SUM(E4:F4)</f>
        <v>39</v>
      </c>
      <c r="H4" s="76">
        <v>19</v>
      </c>
      <c r="I4" s="56">
        <v>18</v>
      </c>
      <c r="J4" s="57">
        <f>SUM(H4:I4)</f>
        <v>37</v>
      </c>
      <c r="K4" s="58">
        <v>21</v>
      </c>
      <c r="L4" s="32">
        <v>21</v>
      </c>
      <c r="M4" s="55">
        <v>21</v>
      </c>
      <c r="N4" s="56">
        <v>21</v>
      </c>
      <c r="O4" s="57">
        <f>SUM(M4:N4)</f>
        <v>42</v>
      </c>
      <c r="P4" s="58">
        <v>15</v>
      </c>
      <c r="Q4" s="32">
        <v>15</v>
      </c>
      <c r="R4" s="68" t="s">
        <v>38</v>
      </c>
      <c r="S4" s="55">
        <v>18</v>
      </c>
      <c r="T4" s="56">
        <v>18</v>
      </c>
      <c r="U4" s="57">
        <f>SUM(S4:T4)</f>
        <v>36</v>
      </c>
      <c r="V4" s="35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77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3">
        <v>2</v>
      </c>
      <c r="Q5" s="34">
        <v>0</v>
      </c>
      <c r="R5" s="69">
        <v>26</v>
      </c>
      <c r="S5" s="28">
        <v>0</v>
      </c>
      <c r="T5" s="29">
        <v>0</v>
      </c>
      <c r="U5" s="30">
        <f>SUM(S5:T5)</f>
        <v>0</v>
      </c>
      <c r="V5" s="36">
        <f>SUM(B5,C5,E5,F5,H5,I5,K5,L5,M5,N5,P5,Q5,R5,S5,T5)</f>
        <v>28</v>
      </c>
      <c r="W5" s="1"/>
    </row>
    <row r="6" spans="1:23" ht="25.5" customHeight="1" x14ac:dyDescent="0.15">
      <c r="A6" s="10" t="s">
        <v>0</v>
      </c>
      <c r="B6" s="28">
        <v>1</v>
      </c>
      <c r="C6" s="29">
        <v>1</v>
      </c>
      <c r="D6" s="30">
        <f>SUM(B6:C6)</f>
        <v>2</v>
      </c>
      <c r="E6" s="28">
        <v>1</v>
      </c>
      <c r="F6" s="29">
        <v>2</v>
      </c>
      <c r="G6" s="30">
        <f t="shared" si="1"/>
        <v>3</v>
      </c>
      <c r="H6" s="77">
        <v>5</v>
      </c>
      <c r="I6" s="29">
        <v>5</v>
      </c>
      <c r="J6" s="30">
        <f>SUM(H6:I6)</f>
        <v>10</v>
      </c>
      <c r="K6" s="33">
        <v>2</v>
      </c>
      <c r="L6" s="34">
        <v>0</v>
      </c>
      <c r="M6" s="28">
        <v>2</v>
      </c>
      <c r="N6" s="29">
        <v>0</v>
      </c>
      <c r="O6" s="30">
        <f>SUM(M6:N6)</f>
        <v>2</v>
      </c>
      <c r="P6" s="33">
        <v>0</v>
      </c>
      <c r="Q6" s="34">
        <v>1</v>
      </c>
      <c r="R6" s="69">
        <v>3</v>
      </c>
      <c r="S6" s="28">
        <v>4</v>
      </c>
      <c r="T6" s="29">
        <v>5</v>
      </c>
      <c r="U6" s="30">
        <f>SUM(S6:T6)</f>
        <v>9</v>
      </c>
      <c r="V6" s="36">
        <f>SUM(B6,C6,E6,F6,H6,I6,K6,L6,M6,N6,P6,Q6,R6,S6,T6)</f>
        <v>32</v>
      </c>
      <c r="W6" s="1"/>
    </row>
    <row r="7" spans="1:23" ht="25.5" customHeight="1" thickBot="1" x14ac:dyDescent="0.2">
      <c r="A7" s="14" t="s">
        <v>6</v>
      </c>
      <c r="B7" s="28">
        <f>SUM(B5:B6)</f>
        <v>1</v>
      </c>
      <c r="C7" s="29">
        <f>SUM(C5:C6)</f>
        <v>1</v>
      </c>
      <c r="D7" s="30">
        <f>SUM(D5:D6)</f>
        <v>2</v>
      </c>
      <c r="E7" s="28">
        <f t="shared" ref="E7:F7" si="2">SUM(E5:E6)</f>
        <v>1</v>
      </c>
      <c r="F7" s="29">
        <f t="shared" si="2"/>
        <v>2</v>
      </c>
      <c r="G7" s="30">
        <f t="shared" si="1"/>
        <v>3</v>
      </c>
      <c r="H7" s="77">
        <f>SUM(H5:H6)</f>
        <v>5</v>
      </c>
      <c r="I7" s="29">
        <f>SUM(I5:I6)</f>
        <v>5</v>
      </c>
      <c r="J7" s="30">
        <f t="shared" ref="J7" si="3">H7+I7</f>
        <v>10</v>
      </c>
      <c r="K7" s="33">
        <f>SUM(K5:K6)</f>
        <v>2</v>
      </c>
      <c r="L7" s="34">
        <f>SUM(L5:L6)</f>
        <v>0</v>
      </c>
      <c r="M7" s="28">
        <f>SUM(M5:M6)</f>
        <v>2</v>
      </c>
      <c r="N7" s="29">
        <f>SUM(N5:N6)</f>
        <v>0</v>
      </c>
      <c r="O7" s="30">
        <f t="shared" ref="O7:V7" si="4">SUM(O5:O6)</f>
        <v>2</v>
      </c>
      <c r="P7" s="33">
        <f>SUM(P5:P6)</f>
        <v>2</v>
      </c>
      <c r="Q7" s="34">
        <f>SUM(Q5:Q6)</f>
        <v>1</v>
      </c>
      <c r="R7" s="69">
        <f>SUM(R5:R6)</f>
        <v>29</v>
      </c>
      <c r="S7" s="28">
        <f>SUM(S5:S6)</f>
        <v>4</v>
      </c>
      <c r="T7" s="29">
        <f>SUM(T5:T6)</f>
        <v>5</v>
      </c>
      <c r="U7" s="30">
        <f t="shared" si="4"/>
        <v>9</v>
      </c>
      <c r="V7" s="36">
        <f t="shared" si="4"/>
        <v>60</v>
      </c>
      <c r="W7" s="1"/>
    </row>
    <row r="8" spans="1:23" ht="25.5" customHeight="1" thickTop="1" x14ac:dyDescent="0.25">
      <c r="A8" s="17" t="s">
        <v>26</v>
      </c>
      <c r="B8" s="28">
        <v>0</v>
      </c>
      <c r="C8" s="29">
        <v>1</v>
      </c>
      <c r="D8" s="30">
        <f>SUM(B8:C8)</f>
        <v>1</v>
      </c>
      <c r="E8" s="28">
        <v>1</v>
      </c>
      <c r="F8" s="29">
        <v>1</v>
      </c>
      <c r="G8" s="30">
        <f t="shared" si="1"/>
        <v>2</v>
      </c>
      <c r="H8" s="77">
        <v>3</v>
      </c>
      <c r="I8" s="29">
        <v>4</v>
      </c>
      <c r="J8" s="30">
        <f>SUM(H8:I8)</f>
        <v>7</v>
      </c>
      <c r="K8" s="33">
        <v>0</v>
      </c>
      <c r="L8" s="34">
        <v>1</v>
      </c>
      <c r="M8" s="28">
        <v>0</v>
      </c>
      <c r="N8" s="29">
        <v>1</v>
      </c>
      <c r="O8" s="30">
        <f>SUM(M8:N8)</f>
        <v>1</v>
      </c>
      <c r="P8" s="33">
        <v>1</v>
      </c>
      <c r="Q8" s="34">
        <v>1</v>
      </c>
      <c r="R8" s="69">
        <v>0</v>
      </c>
      <c r="S8" s="28">
        <v>3</v>
      </c>
      <c r="T8" s="29">
        <v>3</v>
      </c>
      <c r="U8" s="30">
        <f>SUM(S8:T8)</f>
        <v>6</v>
      </c>
      <c r="V8" s="36">
        <f>SUM(B8,C8,E8,F8,H8,I8,K8,L8,M8,N8,P8,Q8,R8,S8,T8)</f>
        <v>20</v>
      </c>
      <c r="W8" s="1"/>
    </row>
    <row r="9" spans="1:23" ht="25.5" customHeight="1" x14ac:dyDescent="0.15">
      <c r="A9" s="11" t="s">
        <v>4</v>
      </c>
      <c r="B9" s="28">
        <v>1</v>
      </c>
      <c r="C9" s="29">
        <v>1</v>
      </c>
      <c r="D9" s="30">
        <f>SUM(B9:C9)</f>
        <v>2</v>
      </c>
      <c r="E9" s="28">
        <v>1</v>
      </c>
      <c r="F9" s="29">
        <v>0</v>
      </c>
      <c r="G9" s="30">
        <f t="shared" si="1"/>
        <v>1</v>
      </c>
      <c r="H9" s="77">
        <v>4</v>
      </c>
      <c r="I9" s="29">
        <v>1</v>
      </c>
      <c r="J9" s="30">
        <f>SUM(H9:I9)</f>
        <v>5</v>
      </c>
      <c r="K9" s="33">
        <v>2</v>
      </c>
      <c r="L9" s="34">
        <v>0</v>
      </c>
      <c r="M9" s="28">
        <v>0</v>
      </c>
      <c r="N9" s="29">
        <v>0</v>
      </c>
      <c r="O9" s="30">
        <f>SUM(M9:N9)</f>
        <v>0</v>
      </c>
      <c r="P9" s="33">
        <v>0</v>
      </c>
      <c r="Q9" s="34">
        <v>0</v>
      </c>
      <c r="R9" s="69">
        <v>22</v>
      </c>
      <c r="S9" s="28">
        <v>0</v>
      </c>
      <c r="T9" s="29">
        <v>0</v>
      </c>
      <c r="U9" s="30">
        <f>SUM(S9:T9)</f>
        <v>0</v>
      </c>
      <c r="V9" s="36">
        <f>SUM(B9,C9,E9,F9,H9,I9,K9,L9,M9,N9,P9,Q9,R9,S9,T9)</f>
        <v>32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f t="shared" si="1"/>
        <v>0</v>
      </c>
      <c r="H10" s="77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3">
        <v>0</v>
      </c>
      <c r="Q10" s="34">
        <v>0</v>
      </c>
      <c r="R10" s="69">
        <v>0</v>
      </c>
      <c r="S10" s="28">
        <v>0</v>
      </c>
      <c r="T10" s="29">
        <v>0</v>
      </c>
      <c r="U10" s="30">
        <f>SUM(S10:T10)</f>
        <v>0</v>
      </c>
      <c r="V10" s="36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5">SUM(B8+B9)</f>
        <v>1</v>
      </c>
      <c r="C11" s="29">
        <f t="shared" si="5"/>
        <v>2</v>
      </c>
      <c r="D11" s="30">
        <f t="shared" si="5"/>
        <v>3</v>
      </c>
      <c r="E11" s="28">
        <f t="shared" si="5"/>
        <v>2</v>
      </c>
      <c r="F11" s="29">
        <f t="shared" si="5"/>
        <v>1</v>
      </c>
      <c r="G11" s="30">
        <f t="shared" si="5"/>
        <v>3</v>
      </c>
      <c r="H11" s="77">
        <f t="shared" si="5"/>
        <v>7</v>
      </c>
      <c r="I11" s="29">
        <f t="shared" si="5"/>
        <v>5</v>
      </c>
      <c r="J11" s="30">
        <f t="shared" si="5"/>
        <v>12</v>
      </c>
      <c r="K11" s="33">
        <f t="shared" si="5"/>
        <v>2</v>
      </c>
      <c r="L11" s="34">
        <f t="shared" si="5"/>
        <v>1</v>
      </c>
      <c r="M11" s="28">
        <f t="shared" si="5"/>
        <v>0</v>
      </c>
      <c r="N11" s="29">
        <f t="shared" si="5"/>
        <v>1</v>
      </c>
      <c r="O11" s="30">
        <f t="shared" si="5"/>
        <v>1</v>
      </c>
      <c r="P11" s="33">
        <f t="shared" si="5"/>
        <v>1</v>
      </c>
      <c r="Q11" s="34">
        <f t="shared" si="5"/>
        <v>1</v>
      </c>
      <c r="R11" s="69">
        <f>SUM(R9:R10)</f>
        <v>22</v>
      </c>
      <c r="S11" s="28">
        <f t="shared" si="5"/>
        <v>3</v>
      </c>
      <c r="T11" s="29">
        <f t="shared" si="5"/>
        <v>3</v>
      </c>
      <c r="U11" s="30">
        <f t="shared" si="5"/>
        <v>6</v>
      </c>
      <c r="V11" s="36">
        <f t="shared" si="5"/>
        <v>52</v>
      </c>
      <c r="W11" s="1"/>
    </row>
    <row r="12" spans="1:23" ht="25.5" customHeight="1" x14ac:dyDescent="0.15">
      <c r="A12" s="10" t="s">
        <v>7</v>
      </c>
      <c r="B12" s="28">
        <v>476</v>
      </c>
      <c r="C12" s="29">
        <v>424</v>
      </c>
      <c r="D12" s="30">
        <f>SUM(B12:C12)</f>
        <v>900</v>
      </c>
      <c r="E12" s="28">
        <v>499</v>
      </c>
      <c r="F12" s="29">
        <v>518</v>
      </c>
      <c r="G12" s="30">
        <f>SUM(E12:F12)</f>
        <v>1017</v>
      </c>
      <c r="H12" s="77">
        <v>459</v>
      </c>
      <c r="I12" s="29">
        <v>404</v>
      </c>
      <c r="J12" s="30">
        <f>SUM(H12:I12)</f>
        <v>863</v>
      </c>
      <c r="K12" s="33">
        <v>532</v>
      </c>
      <c r="L12" s="34">
        <v>457</v>
      </c>
      <c r="M12" s="28">
        <v>452</v>
      </c>
      <c r="N12" s="29">
        <v>514</v>
      </c>
      <c r="O12" s="30">
        <f>SUM(M12:N12)</f>
        <v>966</v>
      </c>
      <c r="P12" s="33">
        <v>384</v>
      </c>
      <c r="Q12" s="34">
        <v>346</v>
      </c>
      <c r="R12" s="69">
        <v>393</v>
      </c>
      <c r="S12" s="28">
        <v>214</v>
      </c>
      <c r="T12" s="29">
        <v>229</v>
      </c>
      <c r="U12" s="30">
        <f>SUM(S12:T12)</f>
        <v>443</v>
      </c>
      <c r="V12" s="36">
        <f>SUM(B12,C12,E12,F12,H12,I12,K12,L12,M12,N12,P12,Q12,R12,S12,T12)</f>
        <v>6301</v>
      </c>
      <c r="W12" s="1"/>
    </row>
    <row r="13" spans="1:23" ht="37.5" customHeight="1" x14ac:dyDescent="0.15">
      <c r="A13" s="10" t="s">
        <v>27</v>
      </c>
      <c r="B13" s="46">
        <f>B12/28</f>
        <v>17</v>
      </c>
      <c r="C13" s="40">
        <f t="shared" ref="C13:U13" si="6">C12/28</f>
        <v>15.142857142857142</v>
      </c>
      <c r="D13" s="47">
        <f t="shared" si="6"/>
        <v>32.142857142857146</v>
      </c>
      <c r="E13" s="46">
        <f t="shared" si="6"/>
        <v>17.821428571428573</v>
      </c>
      <c r="F13" s="40">
        <f t="shared" si="6"/>
        <v>18.5</v>
      </c>
      <c r="G13" s="47">
        <f t="shared" si="6"/>
        <v>36.321428571428569</v>
      </c>
      <c r="H13" s="39">
        <f t="shared" si="6"/>
        <v>16.392857142857142</v>
      </c>
      <c r="I13" s="40">
        <f t="shared" si="6"/>
        <v>14.428571428571429</v>
      </c>
      <c r="J13" s="47">
        <f t="shared" si="6"/>
        <v>30.821428571428573</v>
      </c>
      <c r="K13" s="84">
        <f t="shared" si="6"/>
        <v>19</v>
      </c>
      <c r="L13" s="48">
        <f t="shared" si="6"/>
        <v>16.321428571428573</v>
      </c>
      <c r="M13" s="46">
        <f t="shared" si="6"/>
        <v>16.142857142857142</v>
      </c>
      <c r="N13" s="40">
        <f t="shared" si="6"/>
        <v>18.357142857142858</v>
      </c>
      <c r="O13" s="47">
        <f t="shared" si="6"/>
        <v>34.5</v>
      </c>
      <c r="P13" s="84">
        <f t="shared" si="6"/>
        <v>13.714285714285714</v>
      </c>
      <c r="Q13" s="48">
        <f t="shared" si="6"/>
        <v>12.357142857142858</v>
      </c>
      <c r="R13" s="70">
        <f t="shared" si="6"/>
        <v>14.035714285714286</v>
      </c>
      <c r="S13" s="46">
        <f t="shared" si="6"/>
        <v>7.6428571428571432</v>
      </c>
      <c r="T13" s="40">
        <f t="shared" si="6"/>
        <v>8.1785714285714288</v>
      </c>
      <c r="U13" s="47">
        <f t="shared" si="6"/>
        <v>15.821428571428571</v>
      </c>
      <c r="V13" s="41">
        <f>V12/28</f>
        <v>225.03571428571428</v>
      </c>
      <c r="W13" s="1"/>
    </row>
    <row r="14" spans="1:23" ht="34.5" customHeight="1" x14ac:dyDescent="0.15">
      <c r="A14" s="10" t="s">
        <v>23</v>
      </c>
      <c r="B14" s="49">
        <f>(B12*100)/(B4*28)</f>
        <v>80.952380952380949</v>
      </c>
      <c r="C14" s="42">
        <f t="shared" ref="C14:V14" si="7">(C12*100)/(C4*28)</f>
        <v>72.10884353741497</v>
      </c>
      <c r="D14" s="50">
        <f t="shared" si="7"/>
        <v>76.530612244897952</v>
      </c>
      <c r="E14" s="49">
        <f t="shared" si="7"/>
        <v>99.007936507936506</v>
      </c>
      <c r="F14" s="42">
        <f t="shared" si="7"/>
        <v>88.095238095238102</v>
      </c>
      <c r="G14" s="50">
        <f t="shared" si="7"/>
        <v>93.131868131868131</v>
      </c>
      <c r="H14" s="78">
        <f t="shared" si="7"/>
        <v>86.278195488721806</v>
      </c>
      <c r="I14" s="42">
        <f t="shared" si="7"/>
        <v>80.158730158730165</v>
      </c>
      <c r="J14" s="50">
        <f t="shared" si="7"/>
        <v>83.301158301158296</v>
      </c>
      <c r="K14" s="60">
        <f t="shared" si="7"/>
        <v>90.476190476190482</v>
      </c>
      <c r="L14" s="51">
        <f t="shared" si="7"/>
        <v>77.721088435374156</v>
      </c>
      <c r="M14" s="49">
        <f t="shared" si="7"/>
        <v>76.870748299319729</v>
      </c>
      <c r="N14" s="42">
        <f t="shared" si="7"/>
        <v>87.414965986394563</v>
      </c>
      <c r="O14" s="50">
        <f t="shared" si="7"/>
        <v>82.142857142857139</v>
      </c>
      <c r="P14" s="60">
        <f t="shared" si="7"/>
        <v>91.428571428571431</v>
      </c>
      <c r="Q14" s="51">
        <f t="shared" si="7"/>
        <v>82.38095238095238</v>
      </c>
      <c r="R14" s="71" t="s">
        <v>50</v>
      </c>
      <c r="S14" s="49">
        <f t="shared" si="7"/>
        <v>42.460317460317462</v>
      </c>
      <c r="T14" s="42">
        <f t="shared" si="7"/>
        <v>45.436507936507937</v>
      </c>
      <c r="U14" s="50">
        <f t="shared" si="7"/>
        <v>43.948412698412696</v>
      </c>
      <c r="V14" s="43">
        <f t="shared" si="7"/>
        <v>83.968550106609811</v>
      </c>
      <c r="W14" s="1"/>
    </row>
    <row r="15" spans="1:23" ht="25.5" customHeight="1" x14ac:dyDescent="0.15">
      <c r="A15" s="10" t="s">
        <v>2</v>
      </c>
      <c r="B15" s="28">
        <v>0</v>
      </c>
      <c r="C15" s="29">
        <v>775</v>
      </c>
      <c r="D15" s="30">
        <f>SUM(B15:C15)</f>
        <v>775</v>
      </c>
      <c r="E15" s="28">
        <v>1939</v>
      </c>
      <c r="F15" s="29">
        <v>955</v>
      </c>
      <c r="G15" s="30">
        <f>SUM(E15:F15)</f>
        <v>2894</v>
      </c>
      <c r="H15" s="77">
        <v>444</v>
      </c>
      <c r="I15" s="29">
        <v>272</v>
      </c>
      <c r="J15" s="30">
        <f>SUM(H15:I15)</f>
        <v>716</v>
      </c>
      <c r="K15" s="33">
        <v>0</v>
      </c>
      <c r="L15" s="34">
        <v>651</v>
      </c>
      <c r="M15" s="28">
        <v>0</v>
      </c>
      <c r="N15" s="29">
        <v>97</v>
      </c>
      <c r="O15" s="30">
        <f>SUM(M15:N15)</f>
        <v>97</v>
      </c>
      <c r="P15" s="33">
        <v>84</v>
      </c>
      <c r="Q15" s="34">
        <v>438</v>
      </c>
      <c r="R15" s="69">
        <v>0</v>
      </c>
      <c r="S15" s="28">
        <v>252</v>
      </c>
      <c r="T15" s="29">
        <v>161</v>
      </c>
      <c r="U15" s="30">
        <f>SUM(S15:T15)</f>
        <v>413</v>
      </c>
      <c r="V15" s="36">
        <f>SUM(B15,C15,E15,F15,H15,I15,K15,L15,M15,N15,P15,Q15,S15,T15)</f>
        <v>6068</v>
      </c>
      <c r="W15" s="1"/>
    </row>
    <row r="16" spans="1:23" ht="36.75" customHeight="1" thickBot="1" x14ac:dyDescent="0.2">
      <c r="A16" s="15" t="s">
        <v>3</v>
      </c>
      <c r="B16" s="44" t="e">
        <f t="shared" ref="B16:V16" si="8">B15/B8</f>
        <v>#DIV/0!</v>
      </c>
      <c r="C16" s="44">
        <f t="shared" si="8"/>
        <v>775</v>
      </c>
      <c r="D16" s="44">
        <f t="shared" si="8"/>
        <v>775</v>
      </c>
      <c r="E16" s="44">
        <f t="shared" si="8"/>
        <v>1939</v>
      </c>
      <c r="F16" s="44">
        <f t="shared" si="8"/>
        <v>955</v>
      </c>
      <c r="G16" s="44">
        <f t="shared" si="8"/>
        <v>1447</v>
      </c>
      <c r="H16" s="44">
        <f t="shared" si="8"/>
        <v>148</v>
      </c>
      <c r="I16" s="44">
        <f t="shared" si="8"/>
        <v>68</v>
      </c>
      <c r="J16" s="44">
        <f t="shared" si="8"/>
        <v>102.28571428571429</v>
      </c>
      <c r="K16" s="44" t="e">
        <f t="shared" si="8"/>
        <v>#DIV/0!</v>
      </c>
      <c r="L16" s="44">
        <f t="shared" si="8"/>
        <v>651</v>
      </c>
      <c r="M16" s="44" t="e">
        <f t="shared" si="8"/>
        <v>#DIV/0!</v>
      </c>
      <c r="N16" s="44">
        <f t="shared" si="8"/>
        <v>97</v>
      </c>
      <c r="O16" s="44">
        <f t="shared" si="8"/>
        <v>97</v>
      </c>
      <c r="P16" s="44">
        <f t="shared" si="8"/>
        <v>84</v>
      </c>
      <c r="Q16" s="44">
        <f t="shared" si="8"/>
        <v>438</v>
      </c>
      <c r="R16" s="44" t="e">
        <f t="shared" si="8"/>
        <v>#DIV/0!</v>
      </c>
      <c r="S16" s="44">
        <f t="shared" si="8"/>
        <v>84</v>
      </c>
      <c r="T16" s="44">
        <f t="shared" si="8"/>
        <v>53.666666666666664</v>
      </c>
      <c r="U16" s="44">
        <f t="shared" si="8"/>
        <v>68.833333333333329</v>
      </c>
      <c r="V16" s="44">
        <f t="shared" si="8"/>
        <v>303.39999999999998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topLeftCell="A3" zoomScale="125" workbookViewId="0">
      <selection activeCell="L20" sqref="L20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7.83203125" style="2" customWidth="1"/>
    <col min="19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44</v>
      </c>
      <c r="B3" s="22" t="s">
        <v>8</v>
      </c>
      <c r="C3" s="23" t="s">
        <v>9</v>
      </c>
      <c r="D3" s="25" t="s">
        <v>30</v>
      </c>
      <c r="E3" s="22" t="s">
        <v>10</v>
      </c>
      <c r="F3" s="23" t="s">
        <v>11</v>
      </c>
      <c r="G3" s="25" t="s">
        <v>31</v>
      </c>
      <c r="H3" s="22" t="s">
        <v>12</v>
      </c>
      <c r="I3" s="23" t="s">
        <v>13</v>
      </c>
      <c r="J3" s="25" t="s">
        <v>32</v>
      </c>
      <c r="K3" s="89" t="s">
        <v>14</v>
      </c>
      <c r="L3" s="59" t="s">
        <v>15</v>
      </c>
      <c r="M3" s="22" t="s">
        <v>16</v>
      </c>
      <c r="N3" s="23" t="s">
        <v>17</v>
      </c>
      <c r="O3" s="25" t="s">
        <v>33</v>
      </c>
      <c r="P3" s="59" t="s">
        <v>18</v>
      </c>
      <c r="Q3" s="59" t="s">
        <v>19</v>
      </c>
      <c r="R3" s="74" t="s">
        <v>29</v>
      </c>
      <c r="S3" s="59" t="s">
        <v>20</v>
      </c>
      <c r="T3" s="59" t="s">
        <v>21</v>
      </c>
      <c r="U3" s="88" t="s">
        <v>34</v>
      </c>
      <c r="V3" s="24" t="s">
        <v>24</v>
      </c>
      <c r="W3" s="1"/>
    </row>
    <row r="4" spans="1:23" ht="30.75" customHeight="1" thickBot="1" x14ac:dyDescent="0.2">
      <c r="A4" s="16" t="s">
        <v>22</v>
      </c>
      <c r="B4" s="45">
        <v>21</v>
      </c>
      <c r="C4" s="38">
        <v>21</v>
      </c>
      <c r="D4" s="31">
        <f>SUM(B4:C4)</f>
        <v>42</v>
      </c>
      <c r="E4" s="45">
        <v>18</v>
      </c>
      <c r="F4" s="38">
        <v>21</v>
      </c>
      <c r="G4" s="31">
        <f t="shared" ref="G4" si="0">SUM(E4:F4)</f>
        <v>39</v>
      </c>
      <c r="H4" s="45">
        <v>19</v>
      </c>
      <c r="I4" s="38">
        <v>18</v>
      </c>
      <c r="J4" s="31">
        <f>SUM(H4:I4)</f>
        <v>37</v>
      </c>
      <c r="K4" s="87">
        <v>21</v>
      </c>
      <c r="L4" s="27">
        <v>21</v>
      </c>
      <c r="M4" s="45">
        <v>21</v>
      </c>
      <c r="N4" s="38">
        <v>21</v>
      </c>
      <c r="O4" s="31">
        <f>SUM(M4:N4)</f>
        <v>42</v>
      </c>
      <c r="P4" s="27">
        <v>15</v>
      </c>
      <c r="Q4" s="27">
        <v>15</v>
      </c>
      <c r="R4" s="90" t="s">
        <v>38</v>
      </c>
      <c r="S4" s="27">
        <v>18</v>
      </c>
      <c r="T4" s="27">
        <v>18</v>
      </c>
      <c r="U4" s="27">
        <f>SUM(S4:T4)</f>
        <v>36</v>
      </c>
      <c r="V4" s="27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4">
        <v>1</v>
      </c>
      <c r="Q5" s="34">
        <v>0</v>
      </c>
      <c r="R5" s="90">
        <v>21</v>
      </c>
      <c r="S5" s="34">
        <v>3</v>
      </c>
      <c r="T5" s="34">
        <v>0</v>
      </c>
      <c r="U5" s="34">
        <f>SUM(S5:T5)</f>
        <v>3</v>
      </c>
      <c r="V5" s="34">
        <f>SUM(B5,C5,E5,F5,H5,I5,K5,L5,M5,N5,P5,Q5,R5,S5,T5)</f>
        <v>25</v>
      </c>
      <c r="W5" s="1"/>
    </row>
    <row r="6" spans="1:23" ht="25.5" customHeight="1" x14ac:dyDescent="0.15">
      <c r="A6" s="10" t="s">
        <v>0</v>
      </c>
      <c r="B6" s="28">
        <v>1</v>
      </c>
      <c r="C6" s="29">
        <v>0</v>
      </c>
      <c r="D6" s="30">
        <f>SUM(B6:C6)</f>
        <v>1</v>
      </c>
      <c r="E6" s="28">
        <v>1</v>
      </c>
      <c r="F6" s="29">
        <v>1</v>
      </c>
      <c r="G6" s="30">
        <f t="shared" si="1"/>
        <v>2</v>
      </c>
      <c r="H6" s="28">
        <v>2</v>
      </c>
      <c r="I6" s="29">
        <v>3</v>
      </c>
      <c r="J6" s="30">
        <f>SUM(H6:I6)</f>
        <v>5</v>
      </c>
      <c r="K6" s="33">
        <v>0</v>
      </c>
      <c r="L6" s="34">
        <v>0</v>
      </c>
      <c r="M6" s="28">
        <v>1</v>
      </c>
      <c r="N6" s="29">
        <v>1</v>
      </c>
      <c r="O6" s="30">
        <f>SUM(M6:N6)</f>
        <v>2</v>
      </c>
      <c r="P6" s="34">
        <v>0</v>
      </c>
      <c r="Q6" s="34">
        <v>1</v>
      </c>
      <c r="R6" s="90">
        <v>27</v>
      </c>
      <c r="S6" s="34">
        <v>0</v>
      </c>
      <c r="T6" s="34">
        <v>0</v>
      </c>
      <c r="U6" s="34">
        <f>SUM(S6:T6)</f>
        <v>0</v>
      </c>
      <c r="V6" s="34">
        <f>SUM(B6,C6,E6,F6,H6,I6,K6,L6,M6,N6,P6,Q6,R6,S6,T6)</f>
        <v>38</v>
      </c>
      <c r="W6" s="1"/>
    </row>
    <row r="7" spans="1:23" ht="25.5" customHeight="1" thickBot="1" x14ac:dyDescent="0.2">
      <c r="A7" s="14" t="s">
        <v>6</v>
      </c>
      <c r="B7" s="28">
        <f>SUM(B5:B6)</f>
        <v>1</v>
      </c>
      <c r="C7" s="29">
        <f>SUM(C5:C6)</f>
        <v>0</v>
      </c>
      <c r="D7" s="30">
        <f>SUM(D5:D6)</f>
        <v>1</v>
      </c>
      <c r="E7" s="28">
        <f t="shared" ref="E7:F7" si="2">SUM(E5:E6)</f>
        <v>1</v>
      </c>
      <c r="F7" s="29">
        <f t="shared" si="2"/>
        <v>1</v>
      </c>
      <c r="G7" s="30">
        <f t="shared" si="1"/>
        <v>2</v>
      </c>
      <c r="H7" s="28">
        <f>SUM(H5:H6)</f>
        <v>2</v>
      </c>
      <c r="I7" s="29">
        <f>SUM(I5:I6)</f>
        <v>3</v>
      </c>
      <c r="J7" s="30">
        <f t="shared" ref="J7" si="3">H7+I7</f>
        <v>5</v>
      </c>
      <c r="K7" s="33">
        <f>SUM(K5:K6)</f>
        <v>0</v>
      </c>
      <c r="L7" s="34">
        <f>SUM(L5:L6)</f>
        <v>0</v>
      </c>
      <c r="M7" s="28">
        <f>SUM(M5:M6)</f>
        <v>1</v>
      </c>
      <c r="N7" s="29">
        <f>SUM(N5:N6)</f>
        <v>1</v>
      </c>
      <c r="O7" s="30">
        <f t="shared" ref="O7:V7" si="4">SUM(O5:O6)</f>
        <v>2</v>
      </c>
      <c r="P7" s="34">
        <f>SUM(P5:P6)</f>
        <v>1</v>
      </c>
      <c r="Q7" s="34">
        <f>SUM(Q5:Q6)</f>
        <v>1</v>
      </c>
      <c r="R7" s="112">
        <f>SUM(R5:R6)</f>
        <v>48</v>
      </c>
      <c r="S7" s="34">
        <f>SUM(S5:S6)</f>
        <v>3</v>
      </c>
      <c r="T7" s="34">
        <f>SUM(T5:T6)</f>
        <v>0</v>
      </c>
      <c r="U7" s="34">
        <f t="shared" si="4"/>
        <v>3</v>
      </c>
      <c r="V7" s="34">
        <f t="shared" si="4"/>
        <v>63</v>
      </c>
      <c r="W7" s="1"/>
    </row>
    <row r="8" spans="1:23" ht="25.5" customHeight="1" thickTop="1" x14ac:dyDescent="0.25">
      <c r="A8" s="17" t="s">
        <v>26</v>
      </c>
      <c r="B8" s="28">
        <v>1</v>
      </c>
      <c r="C8" s="29">
        <v>0</v>
      </c>
      <c r="D8" s="30">
        <f>SUM(B8:C8)</f>
        <v>1</v>
      </c>
      <c r="E8" s="28">
        <v>0</v>
      </c>
      <c r="F8" s="29">
        <v>0</v>
      </c>
      <c r="G8" s="30">
        <f t="shared" si="1"/>
        <v>0</v>
      </c>
      <c r="H8" s="28">
        <v>3</v>
      </c>
      <c r="I8" s="29">
        <v>2</v>
      </c>
      <c r="J8" s="30">
        <f>SUM(H8:I8)</f>
        <v>5</v>
      </c>
      <c r="K8" s="33">
        <v>0</v>
      </c>
      <c r="L8" s="34">
        <v>0</v>
      </c>
      <c r="M8" s="28">
        <v>0</v>
      </c>
      <c r="N8" s="29">
        <v>0</v>
      </c>
      <c r="O8" s="30">
        <f>SUM(M8:N8)</f>
        <v>0</v>
      </c>
      <c r="P8" s="34">
        <v>1</v>
      </c>
      <c r="Q8" s="34">
        <v>1</v>
      </c>
      <c r="R8" s="90">
        <v>0</v>
      </c>
      <c r="S8" s="34">
        <v>6</v>
      </c>
      <c r="T8" s="34">
        <v>7</v>
      </c>
      <c r="U8" s="34">
        <f>SUM(S8:T8)</f>
        <v>13</v>
      </c>
      <c r="V8" s="34">
        <f>SUM(B8,C8,E8,F8,H8,I8,K8,L8,M8,N8,P8,Q8,R8,S8,T8)</f>
        <v>21</v>
      </c>
      <c r="W8" s="1"/>
    </row>
    <row r="9" spans="1:23" ht="25.5" customHeight="1" x14ac:dyDescent="0.15">
      <c r="A9" s="11" t="s">
        <v>4</v>
      </c>
      <c r="B9" s="28">
        <v>0</v>
      </c>
      <c r="C9" s="29">
        <v>3</v>
      </c>
      <c r="D9" s="30">
        <f>SUM(B9:C9)</f>
        <v>3</v>
      </c>
      <c r="E9" s="28">
        <v>2</v>
      </c>
      <c r="F9" s="29">
        <v>1</v>
      </c>
      <c r="G9" s="30">
        <f t="shared" si="1"/>
        <v>3</v>
      </c>
      <c r="H9" s="28">
        <v>3</v>
      </c>
      <c r="I9" s="29">
        <v>5</v>
      </c>
      <c r="J9" s="30">
        <f>SUM(H9:I9)</f>
        <v>8</v>
      </c>
      <c r="K9" s="33">
        <v>0</v>
      </c>
      <c r="L9" s="34">
        <v>1</v>
      </c>
      <c r="M9" s="28">
        <v>1</v>
      </c>
      <c r="N9" s="29">
        <v>1</v>
      </c>
      <c r="O9" s="30">
        <f>SUM(M9:N9)</f>
        <v>2</v>
      </c>
      <c r="P9" s="34">
        <v>0</v>
      </c>
      <c r="Q9" s="34">
        <v>0</v>
      </c>
      <c r="R9" s="90">
        <v>1</v>
      </c>
      <c r="S9" s="34">
        <v>10</v>
      </c>
      <c r="T9" s="34">
        <v>10</v>
      </c>
      <c r="U9" s="34">
        <f>SUM(S9:T9)</f>
        <v>20</v>
      </c>
      <c r="V9" s="34">
        <f>SUM(B9,C9,E9,F9,H9,I9,K9,L9,M9,N9,P9,Q9,R9,S9,T9)</f>
        <v>38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4">
        <v>0</v>
      </c>
      <c r="Q10" s="34">
        <v>0</v>
      </c>
      <c r="R10" s="90">
        <v>0</v>
      </c>
      <c r="S10" s="34">
        <v>0</v>
      </c>
      <c r="T10" s="34">
        <v>0</v>
      </c>
      <c r="U10" s="34">
        <f>SUM(S10:T10)</f>
        <v>0</v>
      </c>
      <c r="V10" s="34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5">SUM(B8+B9)</f>
        <v>1</v>
      </c>
      <c r="C11" s="29">
        <f t="shared" si="5"/>
        <v>3</v>
      </c>
      <c r="D11" s="30">
        <f t="shared" si="5"/>
        <v>4</v>
      </c>
      <c r="E11" s="28">
        <f t="shared" si="5"/>
        <v>2</v>
      </c>
      <c r="F11" s="29">
        <f t="shared" si="5"/>
        <v>1</v>
      </c>
      <c r="G11" s="30">
        <f t="shared" si="5"/>
        <v>3</v>
      </c>
      <c r="H11" s="28">
        <f t="shared" si="5"/>
        <v>6</v>
      </c>
      <c r="I11" s="29">
        <f t="shared" si="5"/>
        <v>7</v>
      </c>
      <c r="J11" s="30">
        <f t="shared" si="5"/>
        <v>13</v>
      </c>
      <c r="K11" s="33">
        <f t="shared" si="5"/>
        <v>0</v>
      </c>
      <c r="L11" s="34">
        <f t="shared" si="5"/>
        <v>1</v>
      </c>
      <c r="M11" s="28">
        <f t="shared" si="5"/>
        <v>1</v>
      </c>
      <c r="N11" s="29">
        <f t="shared" si="5"/>
        <v>1</v>
      </c>
      <c r="O11" s="30">
        <f t="shared" si="5"/>
        <v>2</v>
      </c>
      <c r="P11" s="34">
        <f t="shared" si="5"/>
        <v>1</v>
      </c>
      <c r="Q11" s="34">
        <f t="shared" si="5"/>
        <v>1</v>
      </c>
      <c r="R11" s="90">
        <v>0</v>
      </c>
      <c r="S11" s="34">
        <f t="shared" si="5"/>
        <v>16</v>
      </c>
      <c r="T11" s="34">
        <f t="shared" si="5"/>
        <v>17</v>
      </c>
      <c r="U11" s="34">
        <f t="shared" si="5"/>
        <v>33</v>
      </c>
      <c r="V11" s="34">
        <f t="shared" si="5"/>
        <v>59</v>
      </c>
      <c r="W11" s="1"/>
    </row>
    <row r="12" spans="1:23" ht="25.5" customHeight="1" x14ac:dyDescent="0.15">
      <c r="A12" s="10" t="s">
        <v>7</v>
      </c>
      <c r="B12" s="28">
        <v>471</v>
      </c>
      <c r="C12" s="29">
        <v>439</v>
      </c>
      <c r="D12" s="30">
        <f>SUM(B12:C12)</f>
        <v>910</v>
      </c>
      <c r="E12" s="28">
        <v>474</v>
      </c>
      <c r="F12" s="29">
        <v>532</v>
      </c>
      <c r="G12" s="30">
        <f>SUM(E12:F12)</f>
        <v>1006</v>
      </c>
      <c r="H12" s="28">
        <v>352</v>
      </c>
      <c r="I12" s="29">
        <v>402</v>
      </c>
      <c r="J12" s="30">
        <f>SUM(H12:I12)</f>
        <v>754</v>
      </c>
      <c r="K12" s="33">
        <v>555</v>
      </c>
      <c r="L12" s="34">
        <v>472</v>
      </c>
      <c r="M12" s="28">
        <v>476</v>
      </c>
      <c r="N12" s="29">
        <v>504</v>
      </c>
      <c r="O12" s="30">
        <f>SUM(M12:N12)</f>
        <v>980</v>
      </c>
      <c r="P12" s="34">
        <v>408</v>
      </c>
      <c r="Q12" s="34">
        <v>363</v>
      </c>
      <c r="R12" s="90">
        <v>343</v>
      </c>
      <c r="S12" s="34">
        <v>354</v>
      </c>
      <c r="T12" s="34">
        <v>344</v>
      </c>
      <c r="U12" s="34">
        <f>SUM(S12:T12)</f>
        <v>698</v>
      </c>
      <c r="V12" s="34">
        <f>SUM(B12,C12,E12,F12,H12,I12,K12,L12,M12,N12,P12,Q12,R12,S12,T12)</f>
        <v>6489</v>
      </c>
      <c r="W12" s="1"/>
    </row>
    <row r="13" spans="1:23" ht="37.5" customHeight="1" x14ac:dyDescent="0.15">
      <c r="A13" s="10" t="s">
        <v>27</v>
      </c>
      <c r="B13" s="46">
        <f>B12/28</f>
        <v>16.821428571428573</v>
      </c>
      <c r="C13" s="40">
        <f t="shared" ref="C13:V13" si="6">C12/28</f>
        <v>15.678571428571429</v>
      </c>
      <c r="D13" s="47">
        <f t="shared" si="6"/>
        <v>32.5</v>
      </c>
      <c r="E13" s="46">
        <f t="shared" si="6"/>
        <v>16.928571428571427</v>
      </c>
      <c r="F13" s="40">
        <f t="shared" si="6"/>
        <v>19</v>
      </c>
      <c r="G13" s="47">
        <f t="shared" si="6"/>
        <v>35.928571428571431</v>
      </c>
      <c r="H13" s="46">
        <f t="shared" si="6"/>
        <v>12.571428571428571</v>
      </c>
      <c r="I13" s="40">
        <f t="shared" si="6"/>
        <v>14.357142857142858</v>
      </c>
      <c r="J13" s="47">
        <f t="shared" si="6"/>
        <v>26.928571428571427</v>
      </c>
      <c r="K13" s="84">
        <f t="shared" si="6"/>
        <v>19.821428571428573</v>
      </c>
      <c r="L13" s="48">
        <f t="shared" si="6"/>
        <v>16.857142857142858</v>
      </c>
      <c r="M13" s="46">
        <f t="shared" si="6"/>
        <v>17</v>
      </c>
      <c r="N13" s="40">
        <f t="shared" si="6"/>
        <v>18</v>
      </c>
      <c r="O13" s="47">
        <f t="shared" si="6"/>
        <v>35</v>
      </c>
      <c r="P13" s="48">
        <f t="shared" si="6"/>
        <v>14.571428571428571</v>
      </c>
      <c r="Q13" s="48">
        <f t="shared" si="6"/>
        <v>12.964285714285714</v>
      </c>
      <c r="R13" s="91">
        <f t="shared" si="6"/>
        <v>12.25</v>
      </c>
      <c r="S13" s="48">
        <f t="shared" si="6"/>
        <v>12.642857142857142</v>
      </c>
      <c r="T13" s="48">
        <f t="shared" si="6"/>
        <v>12.285714285714286</v>
      </c>
      <c r="U13" s="48">
        <f t="shared" si="6"/>
        <v>24.928571428571427</v>
      </c>
      <c r="V13" s="48">
        <f t="shared" si="6"/>
        <v>231.75</v>
      </c>
      <c r="W13" s="1"/>
    </row>
    <row r="14" spans="1:23" ht="34.5" customHeight="1" x14ac:dyDescent="0.15">
      <c r="A14" s="10" t="s">
        <v>23</v>
      </c>
      <c r="B14" s="49">
        <f>(B12*100)/(B4*28)</f>
        <v>80.102040816326536</v>
      </c>
      <c r="C14" s="42">
        <f t="shared" ref="C14:V14" si="7">(C12*100)/(C4*28)</f>
        <v>74.659863945578238</v>
      </c>
      <c r="D14" s="50">
        <f t="shared" si="7"/>
        <v>77.38095238095238</v>
      </c>
      <c r="E14" s="49">
        <f t="shared" si="7"/>
        <v>94.047619047619051</v>
      </c>
      <c r="F14" s="42">
        <f t="shared" si="7"/>
        <v>90.476190476190482</v>
      </c>
      <c r="G14" s="50">
        <f t="shared" si="7"/>
        <v>92.124542124542131</v>
      </c>
      <c r="H14" s="49">
        <f t="shared" si="7"/>
        <v>66.165413533834581</v>
      </c>
      <c r="I14" s="42">
        <f t="shared" si="7"/>
        <v>79.761904761904759</v>
      </c>
      <c r="J14" s="50">
        <f t="shared" si="7"/>
        <v>72.779922779922785</v>
      </c>
      <c r="K14" s="60">
        <f t="shared" si="7"/>
        <v>94.387755102040813</v>
      </c>
      <c r="L14" s="51">
        <f t="shared" si="7"/>
        <v>80.27210884353741</v>
      </c>
      <c r="M14" s="49">
        <f t="shared" si="7"/>
        <v>80.952380952380949</v>
      </c>
      <c r="N14" s="42">
        <f t="shared" si="7"/>
        <v>85.714285714285708</v>
      </c>
      <c r="O14" s="50">
        <f t="shared" si="7"/>
        <v>83.333333333333329</v>
      </c>
      <c r="P14" s="51">
        <f t="shared" si="7"/>
        <v>97.142857142857139</v>
      </c>
      <c r="Q14" s="51">
        <f t="shared" si="7"/>
        <v>86.428571428571431</v>
      </c>
      <c r="R14" s="92" t="s">
        <v>38</v>
      </c>
      <c r="S14" s="51">
        <f t="shared" si="7"/>
        <v>70.238095238095241</v>
      </c>
      <c r="T14" s="51">
        <f t="shared" si="7"/>
        <v>68.253968253968253</v>
      </c>
      <c r="U14" s="51">
        <f t="shared" si="7"/>
        <v>69.246031746031747</v>
      </c>
      <c r="V14" s="51">
        <f t="shared" si="7"/>
        <v>86.473880597014926</v>
      </c>
      <c r="W14" s="1"/>
    </row>
    <row r="15" spans="1:23" ht="25.5" customHeight="1" x14ac:dyDescent="0.15">
      <c r="A15" s="10" t="s">
        <v>2</v>
      </c>
      <c r="B15" s="28">
        <v>278</v>
      </c>
      <c r="C15" s="29">
        <v>0</v>
      </c>
      <c r="D15" s="30">
        <f>SUM(B15:C15)</f>
        <v>278</v>
      </c>
      <c r="E15" s="28">
        <v>0</v>
      </c>
      <c r="F15" s="29">
        <v>0</v>
      </c>
      <c r="G15" s="30">
        <f>SUM(E15:F15)</f>
        <v>0</v>
      </c>
      <c r="H15" s="28">
        <v>223</v>
      </c>
      <c r="I15" s="29">
        <v>130</v>
      </c>
      <c r="J15" s="30">
        <f>SUM(H15:I15)</f>
        <v>353</v>
      </c>
      <c r="K15" s="33">
        <v>0</v>
      </c>
      <c r="L15" s="34">
        <v>0</v>
      </c>
      <c r="M15" s="28">
        <v>0</v>
      </c>
      <c r="N15" s="29">
        <v>0</v>
      </c>
      <c r="O15" s="30">
        <f>SUM(M15:N15)</f>
        <v>0</v>
      </c>
      <c r="P15" s="34">
        <v>108</v>
      </c>
      <c r="Q15" s="34">
        <v>343</v>
      </c>
      <c r="R15" s="90">
        <v>0</v>
      </c>
      <c r="S15" s="34">
        <v>315</v>
      </c>
      <c r="T15" s="34">
        <v>239</v>
      </c>
      <c r="U15" s="34">
        <f>SUM(S15:T15)</f>
        <v>554</v>
      </c>
      <c r="V15" s="34">
        <f>SUM(B15,C15,E15,F15,H15,I15,K15,L15,M15,N15,P15,Q15,S15,T15)</f>
        <v>1636</v>
      </c>
      <c r="W15" s="1"/>
    </row>
    <row r="16" spans="1:23" ht="36.75" customHeight="1" thickBot="1" x14ac:dyDescent="0.2">
      <c r="A16" s="15" t="s">
        <v>3</v>
      </c>
      <c r="B16" s="53">
        <f t="shared" ref="B16:V16" si="8">B15/B8</f>
        <v>278</v>
      </c>
      <c r="C16" s="53" t="e">
        <f t="shared" si="8"/>
        <v>#DIV/0!</v>
      </c>
      <c r="D16" s="53">
        <f t="shared" si="8"/>
        <v>278</v>
      </c>
      <c r="E16" s="53" t="e">
        <f t="shared" si="8"/>
        <v>#DIV/0!</v>
      </c>
      <c r="F16" s="53" t="e">
        <f t="shared" si="8"/>
        <v>#DIV/0!</v>
      </c>
      <c r="G16" s="53" t="e">
        <f t="shared" si="8"/>
        <v>#DIV/0!</v>
      </c>
      <c r="H16" s="53">
        <f t="shared" si="8"/>
        <v>74.333333333333329</v>
      </c>
      <c r="I16" s="53">
        <f t="shared" si="8"/>
        <v>65</v>
      </c>
      <c r="J16" s="53">
        <f t="shared" si="8"/>
        <v>70.599999999999994</v>
      </c>
      <c r="K16" s="53" t="e">
        <f t="shared" si="8"/>
        <v>#DIV/0!</v>
      </c>
      <c r="L16" s="53" t="e">
        <f t="shared" si="8"/>
        <v>#DIV/0!</v>
      </c>
      <c r="M16" s="53" t="e">
        <f t="shared" si="8"/>
        <v>#DIV/0!</v>
      </c>
      <c r="N16" s="53" t="e">
        <f t="shared" si="8"/>
        <v>#DIV/0!</v>
      </c>
      <c r="O16" s="53" t="e">
        <f t="shared" si="8"/>
        <v>#DIV/0!</v>
      </c>
      <c r="P16" s="53">
        <f t="shared" si="8"/>
        <v>108</v>
      </c>
      <c r="Q16" s="53">
        <f t="shared" si="8"/>
        <v>343</v>
      </c>
      <c r="R16" s="53" t="e">
        <f t="shared" si="8"/>
        <v>#DIV/0!</v>
      </c>
      <c r="S16" s="53">
        <f t="shared" si="8"/>
        <v>52.5</v>
      </c>
      <c r="T16" s="53">
        <f t="shared" si="8"/>
        <v>34.142857142857146</v>
      </c>
      <c r="U16" s="53">
        <f t="shared" si="8"/>
        <v>42.615384615384613</v>
      </c>
      <c r="V16" s="53">
        <f t="shared" si="8"/>
        <v>77.904761904761898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7"/>
  <sheetViews>
    <sheetView workbookViewId="0">
      <selection activeCell="J21" sqref="J21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45</v>
      </c>
      <c r="B3" s="8" t="s">
        <v>8</v>
      </c>
      <c r="C3" s="7" t="s">
        <v>9</v>
      </c>
      <c r="D3" s="6" t="s">
        <v>30</v>
      </c>
      <c r="E3" s="8" t="s">
        <v>10</v>
      </c>
      <c r="F3" s="7" t="s">
        <v>11</v>
      </c>
      <c r="G3" s="6" t="s">
        <v>31</v>
      </c>
      <c r="H3" s="8" t="s">
        <v>12</v>
      </c>
      <c r="I3" s="7" t="s">
        <v>13</v>
      </c>
      <c r="J3" s="6" t="s">
        <v>32</v>
      </c>
      <c r="K3" s="19" t="s">
        <v>14</v>
      </c>
      <c r="L3" s="9" t="s">
        <v>15</v>
      </c>
      <c r="M3" s="8" t="s">
        <v>16</v>
      </c>
      <c r="N3" s="7" t="s">
        <v>17</v>
      </c>
      <c r="O3" s="6" t="s">
        <v>33</v>
      </c>
      <c r="P3" s="19" t="s">
        <v>18</v>
      </c>
      <c r="Q3" s="9" t="s">
        <v>19</v>
      </c>
      <c r="R3" s="67" t="s">
        <v>29</v>
      </c>
      <c r="S3" s="8" t="s">
        <v>20</v>
      </c>
      <c r="T3" s="7" t="s">
        <v>21</v>
      </c>
      <c r="U3" s="6" t="s">
        <v>34</v>
      </c>
      <c r="V3" s="20" t="s">
        <v>24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57">
        <f>SUM(B4:C4)</f>
        <v>42</v>
      </c>
      <c r="E4" s="55">
        <v>18</v>
      </c>
      <c r="F4" s="56">
        <v>21</v>
      </c>
      <c r="G4" s="57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32">
        <v>21</v>
      </c>
      <c r="M4" s="55">
        <v>21</v>
      </c>
      <c r="N4" s="56">
        <v>21</v>
      </c>
      <c r="O4" s="57">
        <f>SUM(M4:N4)</f>
        <v>42</v>
      </c>
      <c r="P4" s="58">
        <v>15</v>
      </c>
      <c r="Q4" s="32">
        <v>15</v>
      </c>
      <c r="R4" s="68" t="s">
        <v>38</v>
      </c>
      <c r="S4" s="55">
        <v>18</v>
      </c>
      <c r="T4" s="56">
        <v>18</v>
      </c>
      <c r="U4" s="57">
        <f>SUM(S4:T4)</f>
        <v>36</v>
      </c>
      <c r="V4" s="35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3">
        <v>1</v>
      </c>
      <c r="Q5" s="34">
        <v>0</v>
      </c>
      <c r="R5" s="69">
        <v>20</v>
      </c>
      <c r="S5" s="28">
        <v>4</v>
      </c>
      <c r="T5" s="29">
        <v>0</v>
      </c>
      <c r="U5" s="30">
        <f>SUM(S5:T5)</f>
        <v>4</v>
      </c>
      <c r="V5" s="36">
        <f>SUM(B5,C5,E5,F5,H5,I5,K5,L5,M5,N5,P5,Q5,R5,S5,T5)</f>
        <v>25</v>
      </c>
      <c r="W5" s="1"/>
    </row>
    <row r="6" spans="1:23" ht="25.5" customHeight="1" x14ac:dyDescent="0.15">
      <c r="A6" s="10" t="s">
        <v>0</v>
      </c>
      <c r="B6" s="28">
        <v>1</v>
      </c>
      <c r="C6" s="29">
        <v>0</v>
      </c>
      <c r="D6" s="30">
        <f>SUM(B6:C6)</f>
        <v>1</v>
      </c>
      <c r="E6" s="28">
        <v>0</v>
      </c>
      <c r="F6" s="29">
        <v>0</v>
      </c>
      <c r="G6" s="30">
        <f t="shared" si="1"/>
        <v>0</v>
      </c>
      <c r="H6" s="28">
        <v>5</v>
      </c>
      <c r="I6" s="29">
        <v>4</v>
      </c>
      <c r="J6" s="30">
        <f>SUM(H6:I6)</f>
        <v>9</v>
      </c>
      <c r="K6" s="33">
        <v>1</v>
      </c>
      <c r="L6" s="34">
        <v>1</v>
      </c>
      <c r="M6" s="28">
        <v>0</v>
      </c>
      <c r="N6" s="29">
        <v>1</v>
      </c>
      <c r="O6" s="30">
        <f>SUM(M6:N6)</f>
        <v>1</v>
      </c>
      <c r="P6" s="33">
        <v>0</v>
      </c>
      <c r="Q6" s="34">
        <v>1</v>
      </c>
      <c r="R6" s="69">
        <v>2</v>
      </c>
      <c r="S6" s="28">
        <v>3</v>
      </c>
      <c r="T6" s="29">
        <v>3</v>
      </c>
      <c r="U6" s="30">
        <f>SUM(S6:T6)</f>
        <v>6</v>
      </c>
      <c r="V6" s="36">
        <f>SUM(B6,C6,E6,F6,H6,I6,K6,L6,M6,N6,P6,Q6,R6,S6,T6)</f>
        <v>22</v>
      </c>
      <c r="W6" s="1"/>
    </row>
    <row r="7" spans="1:23" ht="25.5" customHeight="1" thickBot="1" x14ac:dyDescent="0.2">
      <c r="A7" s="14" t="s">
        <v>6</v>
      </c>
      <c r="B7" s="28">
        <f>SUM(B5:B6)</f>
        <v>1</v>
      </c>
      <c r="C7" s="29">
        <f>SUM(C5:C6)</f>
        <v>0</v>
      </c>
      <c r="D7" s="30">
        <f>SUM(D5:D6)</f>
        <v>1</v>
      </c>
      <c r="E7" s="37">
        <f t="shared" ref="E7:F7" si="2">SUM(E5:E6)</f>
        <v>0</v>
      </c>
      <c r="F7" s="29">
        <f t="shared" si="2"/>
        <v>0</v>
      </c>
      <c r="G7" s="30">
        <f t="shared" si="1"/>
        <v>0</v>
      </c>
      <c r="H7" s="28">
        <f>SUM(H5:H6)</f>
        <v>5</v>
      </c>
      <c r="I7" s="29">
        <f>SUM(I5:I6)</f>
        <v>4</v>
      </c>
      <c r="J7" s="30">
        <f t="shared" ref="J7" si="3">H7+I7</f>
        <v>9</v>
      </c>
      <c r="K7" s="33">
        <f>SUM(K5:K6)</f>
        <v>1</v>
      </c>
      <c r="L7" s="34">
        <f>SUM(L5:L6)</f>
        <v>1</v>
      </c>
      <c r="M7" s="28">
        <f>SUM(M5:M6)</f>
        <v>0</v>
      </c>
      <c r="N7" s="29">
        <f>SUM(N5:N6)</f>
        <v>1</v>
      </c>
      <c r="O7" s="30">
        <f t="shared" ref="O7:V7" si="4">SUM(O5:O6)</f>
        <v>1</v>
      </c>
      <c r="P7" s="33">
        <f>SUM(P5:P6)</f>
        <v>1</v>
      </c>
      <c r="Q7" s="34">
        <f>SUM(Q5:Q6)</f>
        <v>1</v>
      </c>
      <c r="R7" s="69">
        <f>SUM(R5:R6)</f>
        <v>22</v>
      </c>
      <c r="S7" s="28">
        <f>SUM(S5:S6)</f>
        <v>7</v>
      </c>
      <c r="T7" s="29">
        <f>SUM(T5:T6)</f>
        <v>3</v>
      </c>
      <c r="U7" s="30">
        <f t="shared" si="4"/>
        <v>10</v>
      </c>
      <c r="V7" s="36">
        <f t="shared" si="4"/>
        <v>47</v>
      </c>
      <c r="W7" s="1"/>
    </row>
    <row r="8" spans="1:23" ht="25.5" customHeight="1" thickTop="1" x14ac:dyDescent="0.25">
      <c r="A8" s="17" t="s">
        <v>26</v>
      </c>
      <c r="B8" s="28">
        <v>1</v>
      </c>
      <c r="C8" s="29">
        <v>0</v>
      </c>
      <c r="D8" s="30">
        <f>SUM(B8:C8)</f>
        <v>1</v>
      </c>
      <c r="E8" s="28">
        <v>0</v>
      </c>
      <c r="F8" s="29">
        <v>0</v>
      </c>
      <c r="G8" s="30">
        <f t="shared" si="1"/>
        <v>0</v>
      </c>
      <c r="H8" s="28">
        <v>1</v>
      </c>
      <c r="I8" s="29">
        <v>1</v>
      </c>
      <c r="J8" s="30">
        <f>SUM(H8:I8)</f>
        <v>2</v>
      </c>
      <c r="K8" s="33">
        <v>1</v>
      </c>
      <c r="L8" s="34">
        <v>0</v>
      </c>
      <c r="M8" s="28">
        <v>0</v>
      </c>
      <c r="N8" s="29">
        <v>1</v>
      </c>
      <c r="O8" s="30">
        <f>SUM(M8:N8)</f>
        <v>1</v>
      </c>
      <c r="P8" s="33">
        <v>1</v>
      </c>
      <c r="Q8" s="34">
        <v>0</v>
      </c>
      <c r="R8" s="69">
        <v>1</v>
      </c>
      <c r="S8" s="28">
        <v>7</v>
      </c>
      <c r="T8" s="29">
        <v>3</v>
      </c>
      <c r="U8" s="30">
        <f>SUM(S8:T8)</f>
        <v>10</v>
      </c>
      <c r="V8" s="36">
        <f>SUM(B8,C8,E8,F8,H8,I8,K8,L8,M8,N8,P8,Q8,R8,S8,T8)</f>
        <v>17</v>
      </c>
      <c r="W8" s="1"/>
    </row>
    <row r="9" spans="1:23" ht="25.5" customHeight="1" x14ac:dyDescent="0.15">
      <c r="A9" s="11" t="s">
        <v>4</v>
      </c>
      <c r="B9" s="28">
        <v>1</v>
      </c>
      <c r="C9" s="29">
        <v>0</v>
      </c>
      <c r="D9" s="30">
        <f>SUM(B9:C9)</f>
        <v>1</v>
      </c>
      <c r="E9" s="28">
        <v>0</v>
      </c>
      <c r="F9" s="29">
        <v>0</v>
      </c>
      <c r="G9" s="30">
        <f t="shared" si="1"/>
        <v>0</v>
      </c>
      <c r="H9" s="28">
        <v>2</v>
      </c>
      <c r="I9" s="29">
        <v>1</v>
      </c>
      <c r="J9" s="30">
        <f>SUM(H9:I9)</f>
        <v>3</v>
      </c>
      <c r="K9" s="33">
        <v>0</v>
      </c>
      <c r="L9" s="34">
        <v>1</v>
      </c>
      <c r="M9" s="28">
        <v>0</v>
      </c>
      <c r="N9" s="29">
        <v>0</v>
      </c>
      <c r="O9" s="30">
        <v>0</v>
      </c>
      <c r="P9" s="33">
        <v>0</v>
      </c>
      <c r="Q9" s="34">
        <v>0</v>
      </c>
      <c r="R9" s="69">
        <v>14</v>
      </c>
      <c r="S9" s="28">
        <v>3</v>
      </c>
      <c r="T9" s="29">
        <v>0</v>
      </c>
      <c r="U9" s="30">
        <f>SUM(S9:T9)</f>
        <v>3</v>
      </c>
      <c r="V9" s="36">
        <f>SUM(B9,C9,E9,F9,H9,I9,K9,L9,M9,N9,P9,Q9,R9,S9,T9)</f>
        <v>22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3">
        <v>0</v>
      </c>
      <c r="Q10" s="34">
        <v>0</v>
      </c>
      <c r="R10" s="69">
        <v>0</v>
      </c>
      <c r="S10" s="28">
        <v>0</v>
      </c>
      <c r="T10" s="29">
        <v>0</v>
      </c>
      <c r="U10" s="30">
        <f>SUM(S10:T10)</f>
        <v>0</v>
      </c>
      <c r="V10" s="36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5">SUM(B8+B9)</f>
        <v>2</v>
      </c>
      <c r="C11" s="29">
        <f t="shared" si="5"/>
        <v>0</v>
      </c>
      <c r="D11" s="30">
        <f t="shared" si="5"/>
        <v>2</v>
      </c>
      <c r="E11" s="28">
        <f t="shared" si="5"/>
        <v>0</v>
      </c>
      <c r="F11" s="29">
        <f t="shared" si="5"/>
        <v>0</v>
      </c>
      <c r="G11" s="30">
        <f t="shared" si="5"/>
        <v>0</v>
      </c>
      <c r="H11" s="28">
        <f t="shared" si="5"/>
        <v>3</v>
      </c>
      <c r="I11" s="29">
        <f t="shared" si="5"/>
        <v>2</v>
      </c>
      <c r="J11" s="30">
        <f t="shared" si="5"/>
        <v>5</v>
      </c>
      <c r="K11" s="33">
        <f t="shared" si="5"/>
        <v>1</v>
      </c>
      <c r="L11" s="34">
        <f t="shared" si="5"/>
        <v>1</v>
      </c>
      <c r="M11" s="28">
        <f t="shared" si="5"/>
        <v>0</v>
      </c>
      <c r="N11" s="29">
        <f t="shared" si="5"/>
        <v>1</v>
      </c>
      <c r="O11" s="30">
        <f t="shared" si="5"/>
        <v>1</v>
      </c>
      <c r="P11" s="33">
        <f t="shared" si="5"/>
        <v>1</v>
      </c>
      <c r="Q11" s="34">
        <f t="shared" si="5"/>
        <v>0</v>
      </c>
      <c r="R11" s="69">
        <f t="shared" si="5"/>
        <v>15</v>
      </c>
      <c r="S11" s="28">
        <f t="shared" si="5"/>
        <v>10</v>
      </c>
      <c r="T11" s="29">
        <f t="shared" si="5"/>
        <v>3</v>
      </c>
      <c r="U11" s="30">
        <f t="shared" si="5"/>
        <v>13</v>
      </c>
      <c r="V11" s="36">
        <f t="shared" si="5"/>
        <v>39</v>
      </c>
      <c r="W11" s="1"/>
    </row>
    <row r="12" spans="1:23" ht="25.5" customHeight="1" x14ac:dyDescent="0.15">
      <c r="A12" s="10" t="s">
        <v>7</v>
      </c>
      <c r="B12" s="28">
        <v>469</v>
      </c>
      <c r="C12" s="29">
        <v>448</v>
      </c>
      <c r="D12" s="30">
        <f>SUM(B12:C12)</f>
        <v>917</v>
      </c>
      <c r="E12" s="28">
        <v>476</v>
      </c>
      <c r="F12" s="29">
        <v>509</v>
      </c>
      <c r="G12" s="30">
        <f>SUM(E12:F12)</f>
        <v>985</v>
      </c>
      <c r="H12" s="28">
        <v>424</v>
      </c>
      <c r="I12" s="29">
        <v>451</v>
      </c>
      <c r="J12" s="30">
        <f>SUM(H12:I12)</f>
        <v>875</v>
      </c>
      <c r="K12" s="33">
        <v>559</v>
      </c>
      <c r="L12" s="34">
        <v>476</v>
      </c>
      <c r="M12" s="28">
        <v>476</v>
      </c>
      <c r="N12" s="29">
        <v>503</v>
      </c>
      <c r="O12" s="30">
        <f>SUM(M12:N12)</f>
        <v>979</v>
      </c>
      <c r="P12" s="33">
        <v>418</v>
      </c>
      <c r="Q12" s="34">
        <v>373</v>
      </c>
      <c r="R12" s="69">
        <v>266</v>
      </c>
      <c r="S12" s="28">
        <v>354</v>
      </c>
      <c r="T12" s="29">
        <v>384</v>
      </c>
      <c r="U12" s="30">
        <f>SUM(S12:T12)</f>
        <v>738</v>
      </c>
      <c r="V12" s="36">
        <f>SUM(B12,C12,E12,F12,H12,I12,K12,L12,M12,N12,P12,Q12,R12,S12,T12)</f>
        <v>6586</v>
      </c>
      <c r="W12" s="1"/>
    </row>
    <row r="13" spans="1:23" ht="37.5" customHeight="1" x14ac:dyDescent="0.15">
      <c r="A13" s="10" t="s">
        <v>27</v>
      </c>
      <c r="B13" s="46">
        <f>B12/27</f>
        <v>17.37037037037037</v>
      </c>
      <c r="C13" s="40">
        <f>C12/27</f>
        <v>16.592592592592592</v>
      </c>
      <c r="D13" s="47">
        <f>D12/27</f>
        <v>33.962962962962962</v>
      </c>
      <c r="E13" s="46">
        <f>E12/27</f>
        <v>17.62962962962963</v>
      </c>
      <c r="F13" s="40">
        <f>F12/27</f>
        <v>18.851851851851851</v>
      </c>
      <c r="G13" s="47">
        <f t="shared" ref="G13:U13" si="6">G12/27</f>
        <v>36.481481481481481</v>
      </c>
      <c r="H13" s="46">
        <f t="shared" si="6"/>
        <v>15.703703703703704</v>
      </c>
      <c r="I13" s="40">
        <f t="shared" si="6"/>
        <v>16.703703703703702</v>
      </c>
      <c r="J13" s="47">
        <f t="shared" si="6"/>
        <v>32.407407407407405</v>
      </c>
      <c r="K13" s="84">
        <f t="shared" si="6"/>
        <v>20.703703703703702</v>
      </c>
      <c r="L13" s="48">
        <f t="shared" si="6"/>
        <v>17.62962962962963</v>
      </c>
      <c r="M13" s="46">
        <f t="shared" si="6"/>
        <v>17.62962962962963</v>
      </c>
      <c r="N13" s="40">
        <f t="shared" si="6"/>
        <v>18.62962962962963</v>
      </c>
      <c r="O13" s="47">
        <f t="shared" si="6"/>
        <v>36.25925925925926</v>
      </c>
      <c r="P13" s="84">
        <f t="shared" si="6"/>
        <v>15.481481481481481</v>
      </c>
      <c r="Q13" s="48">
        <f t="shared" si="6"/>
        <v>13.814814814814815</v>
      </c>
      <c r="R13" s="70">
        <f t="shared" si="6"/>
        <v>9.8518518518518512</v>
      </c>
      <c r="S13" s="46">
        <f t="shared" si="6"/>
        <v>13.111111111111111</v>
      </c>
      <c r="T13" s="40">
        <f t="shared" si="6"/>
        <v>14.222222222222221</v>
      </c>
      <c r="U13" s="47">
        <f t="shared" si="6"/>
        <v>27.333333333333332</v>
      </c>
      <c r="V13" s="41">
        <f>V12/28</f>
        <v>235.21428571428572</v>
      </c>
      <c r="W13" s="1"/>
    </row>
    <row r="14" spans="1:23" ht="34.5" customHeight="1" x14ac:dyDescent="0.15">
      <c r="A14" s="10" t="s">
        <v>23</v>
      </c>
      <c r="B14" s="49">
        <f>(B12*100)/(B4*25)</f>
        <v>89.333333333333329</v>
      </c>
      <c r="C14" s="42">
        <f t="shared" ref="C14:D14" si="7">(C12*100)/(C4*25)</f>
        <v>85.333333333333329</v>
      </c>
      <c r="D14" s="50">
        <f t="shared" si="7"/>
        <v>87.333333333333329</v>
      </c>
      <c r="E14" s="49">
        <f>(E12*100)/(E4*25)</f>
        <v>105.77777777777777</v>
      </c>
      <c r="F14" s="42">
        <f t="shared" ref="F14:G14" si="8">(F12*100)/(F4*25)</f>
        <v>96.952380952380949</v>
      </c>
      <c r="G14" s="50">
        <f t="shared" si="8"/>
        <v>101.02564102564102</v>
      </c>
      <c r="H14" s="49">
        <f>(H12*100)/(H4*25)</f>
        <v>89.263157894736835</v>
      </c>
      <c r="I14" s="42">
        <f t="shared" ref="I14:U14" si="9">(I12*100)/(I4*25)</f>
        <v>100.22222222222223</v>
      </c>
      <c r="J14" s="50">
        <f t="shared" si="9"/>
        <v>94.594594594594597</v>
      </c>
      <c r="K14" s="60">
        <f t="shared" si="9"/>
        <v>106.47619047619048</v>
      </c>
      <c r="L14" s="51">
        <f t="shared" si="9"/>
        <v>90.666666666666671</v>
      </c>
      <c r="M14" s="49">
        <f t="shared" si="9"/>
        <v>90.666666666666671</v>
      </c>
      <c r="N14" s="42">
        <f t="shared" si="9"/>
        <v>95.80952380952381</v>
      </c>
      <c r="O14" s="50">
        <f t="shared" si="9"/>
        <v>93.238095238095241</v>
      </c>
      <c r="P14" s="60">
        <f t="shared" si="9"/>
        <v>111.46666666666667</v>
      </c>
      <c r="Q14" s="51">
        <f t="shared" si="9"/>
        <v>99.466666666666669</v>
      </c>
      <c r="R14" s="71" t="s">
        <v>38</v>
      </c>
      <c r="S14" s="49">
        <f t="shared" si="9"/>
        <v>78.666666666666671</v>
      </c>
      <c r="T14" s="42">
        <f t="shared" si="9"/>
        <v>85.333333333333329</v>
      </c>
      <c r="U14" s="50">
        <f t="shared" si="9"/>
        <v>82</v>
      </c>
      <c r="V14" s="43">
        <f>(V12*100)/(V4*28)</f>
        <v>87.766524520255857</v>
      </c>
      <c r="W14" s="1"/>
    </row>
    <row r="15" spans="1:23" ht="25.5" customHeight="1" x14ac:dyDescent="0.15">
      <c r="A15" s="10" t="s">
        <v>2</v>
      </c>
      <c r="B15" s="28">
        <v>378</v>
      </c>
      <c r="C15" s="29">
        <v>0</v>
      </c>
      <c r="D15" s="30">
        <f>SUM(B15:C15)</f>
        <v>378</v>
      </c>
      <c r="E15" s="28">
        <v>0</v>
      </c>
      <c r="F15" s="29">
        <v>0</v>
      </c>
      <c r="G15" s="30">
        <f>SUM(E15:F15)</f>
        <v>0</v>
      </c>
      <c r="H15" s="28">
        <v>34</v>
      </c>
      <c r="I15" s="29">
        <v>61</v>
      </c>
      <c r="J15" s="30">
        <f>SUM(H15:I15)</f>
        <v>95</v>
      </c>
      <c r="K15" s="33">
        <v>996</v>
      </c>
      <c r="L15" s="34">
        <v>0</v>
      </c>
      <c r="M15" s="28">
        <v>0</v>
      </c>
      <c r="N15" s="29">
        <v>272</v>
      </c>
      <c r="O15" s="30">
        <f>SUM(M15:N15)</f>
        <v>272</v>
      </c>
      <c r="P15" s="33">
        <v>446</v>
      </c>
      <c r="Q15" s="34">
        <v>0</v>
      </c>
      <c r="R15" s="69">
        <v>6</v>
      </c>
      <c r="S15" s="28">
        <v>306</v>
      </c>
      <c r="T15" s="29">
        <v>123</v>
      </c>
      <c r="U15" s="30">
        <f>SUM(S15:T15)</f>
        <v>429</v>
      </c>
      <c r="V15" s="36">
        <f>SUM(B15,C15,E15,F15,H15,I15,K15,L15,M15,N15,P15,Q15,R15,S15,T15)</f>
        <v>2622</v>
      </c>
      <c r="W15" s="1"/>
    </row>
    <row r="16" spans="1:23" ht="36.75" customHeight="1" thickBot="1" x14ac:dyDescent="0.2">
      <c r="A16" s="15" t="s">
        <v>3</v>
      </c>
      <c r="B16" s="53">
        <f t="shared" ref="B16:V16" si="10">B15/B8</f>
        <v>378</v>
      </c>
      <c r="C16" s="53" t="e">
        <f t="shared" si="10"/>
        <v>#DIV/0!</v>
      </c>
      <c r="D16" s="53">
        <f t="shared" si="10"/>
        <v>378</v>
      </c>
      <c r="E16" s="53" t="e">
        <f t="shared" si="10"/>
        <v>#DIV/0!</v>
      </c>
      <c r="F16" s="53" t="e">
        <f t="shared" si="10"/>
        <v>#DIV/0!</v>
      </c>
      <c r="G16" s="53" t="e">
        <f t="shared" si="10"/>
        <v>#DIV/0!</v>
      </c>
      <c r="H16" s="53">
        <f t="shared" si="10"/>
        <v>34</v>
      </c>
      <c r="I16" s="53">
        <f t="shared" si="10"/>
        <v>61</v>
      </c>
      <c r="J16" s="53">
        <f t="shared" si="10"/>
        <v>47.5</v>
      </c>
      <c r="K16" s="53">
        <f t="shared" si="10"/>
        <v>996</v>
      </c>
      <c r="L16" s="53" t="e">
        <f t="shared" si="10"/>
        <v>#DIV/0!</v>
      </c>
      <c r="M16" s="53" t="e">
        <f t="shared" si="10"/>
        <v>#DIV/0!</v>
      </c>
      <c r="N16" s="53">
        <f t="shared" si="10"/>
        <v>272</v>
      </c>
      <c r="O16" s="53">
        <f t="shared" si="10"/>
        <v>272</v>
      </c>
      <c r="P16" s="53">
        <f t="shared" si="10"/>
        <v>446</v>
      </c>
      <c r="Q16" s="53" t="e">
        <f t="shared" si="10"/>
        <v>#DIV/0!</v>
      </c>
      <c r="R16" s="53">
        <f t="shared" si="10"/>
        <v>6</v>
      </c>
      <c r="S16" s="53">
        <f t="shared" si="10"/>
        <v>43.714285714285715</v>
      </c>
      <c r="T16" s="53">
        <f t="shared" si="10"/>
        <v>41</v>
      </c>
      <c r="U16" s="53">
        <f t="shared" si="10"/>
        <v>42.9</v>
      </c>
      <c r="V16" s="53">
        <f t="shared" si="10"/>
        <v>154.23529411764707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31496062992125984" right="0.11811023622047245" top="0.74803149606299213" bottom="0.74803149606299213" header="0.31496062992125984" footer="0.31496062992125984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7"/>
  <sheetViews>
    <sheetView zoomScale="132" workbookViewId="0">
      <selection activeCell="K18" sqref="K18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46</v>
      </c>
      <c r="B3" s="22" t="s">
        <v>8</v>
      </c>
      <c r="C3" s="23" t="s">
        <v>9</v>
      </c>
      <c r="D3" s="113" t="s">
        <v>30</v>
      </c>
      <c r="E3" s="22" t="s">
        <v>10</v>
      </c>
      <c r="F3" s="23" t="s">
        <v>11</v>
      </c>
      <c r="G3" s="25" t="s">
        <v>31</v>
      </c>
      <c r="H3" s="8" t="s">
        <v>12</v>
      </c>
      <c r="I3" s="7" t="s">
        <v>13</v>
      </c>
      <c r="J3" s="6" t="s">
        <v>32</v>
      </c>
      <c r="K3" s="19" t="s">
        <v>14</v>
      </c>
      <c r="L3" s="9" t="s">
        <v>15</v>
      </c>
      <c r="M3" s="8" t="s">
        <v>16</v>
      </c>
      <c r="N3" s="7" t="s">
        <v>17</v>
      </c>
      <c r="O3" s="6" t="s">
        <v>33</v>
      </c>
      <c r="P3" s="26" t="s">
        <v>18</v>
      </c>
      <c r="Q3" s="9" t="s">
        <v>19</v>
      </c>
      <c r="R3" s="115" t="s">
        <v>29</v>
      </c>
      <c r="S3" s="7" t="s">
        <v>20</v>
      </c>
      <c r="T3" s="7" t="s">
        <v>21</v>
      </c>
      <c r="U3" s="64" t="s">
        <v>34</v>
      </c>
      <c r="V3" s="65" t="s">
        <v>24</v>
      </c>
      <c r="W3" s="1"/>
    </row>
    <row r="4" spans="1:23" ht="30.75" customHeight="1" thickBot="1" x14ac:dyDescent="0.2">
      <c r="A4" s="16" t="s">
        <v>22</v>
      </c>
      <c r="B4" s="45">
        <v>21</v>
      </c>
      <c r="C4" s="38">
        <v>21</v>
      </c>
      <c r="D4" s="114">
        <f>SUM(B4:C4)</f>
        <v>42</v>
      </c>
      <c r="E4" s="45">
        <v>18</v>
      </c>
      <c r="F4" s="38">
        <v>21</v>
      </c>
      <c r="G4" s="31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32">
        <v>21</v>
      </c>
      <c r="M4" s="55">
        <v>21</v>
      </c>
      <c r="N4" s="56">
        <v>21</v>
      </c>
      <c r="O4" s="57">
        <f>SUM(M4:N4)</f>
        <v>42</v>
      </c>
      <c r="P4" s="73">
        <v>15</v>
      </c>
      <c r="Q4" s="32">
        <v>15</v>
      </c>
      <c r="R4" s="116" t="s">
        <v>38</v>
      </c>
      <c r="S4" s="56">
        <v>18</v>
      </c>
      <c r="T4" s="56">
        <v>18</v>
      </c>
      <c r="U4" s="56">
        <f>SUM(S4:T4)</f>
        <v>36</v>
      </c>
      <c r="V4" s="57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81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7">
        <v>0</v>
      </c>
      <c r="Q5" s="34">
        <v>0</v>
      </c>
      <c r="R5" s="117">
        <v>16</v>
      </c>
      <c r="S5" s="29">
        <v>3</v>
      </c>
      <c r="T5" s="29">
        <v>0</v>
      </c>
      <c r="U5" s="29">
        <f>SUM(S5:T5)</f>
        <v>3</v>
      </c>
      <c r="V5" s="30">
        <f>SUM(B5,C5,E5,F5,H5,I5,K5,L5,M5,N5,P5,Q5,R5,S5,T5)</f>
        <v>19</v>
      </c>
      <c r="W5" s="1"/>
    </row>
    <row r="6" spans="1:23" ht="25.5" customHeight="1" x14ac:dyDescent="0.15">
      <c r="A6" s="10" t="s">
        <v>0</v>
      </c>
      <c r="B6" s="28">
        <v>1</v>
      </c>
      <c r="C6" s="29">
        <v>0</v>
      </c>
      <c r="D6" s="81">
        <f>SUM(B6:C6)</f>
        <v>1</v>
      </c>
      <c r="E6" s="28">
        <v>0</v>
      </c>
      <c r="F6" s="29">
        <v>0</v>
      </c>
      <c r="G6" s="30">
        <f t="shared" si="1"/>
        <v>0</v>
      </c>
      <c r="H6" s="28">
        <v>8</v>
      </c>
      <c r="I6" s="29">
        <v>1</v>
      </c>
      <c r="J6" s="30">
        <f>SUM(H6:I6)</f>
        <v>9</v>
      </c>
      <c r="K6" s="33">
        <v>0</v>
      </c>
      <c r="L6" s="34">
        <v>1</v>
      </c>
      <c r="M6" s="28">
        <v>0</v>
      </c>
      <c r="N6" s="29">
        <v>0</v>
      </c>
      <c r="O6" s="30">
        <f>SUM(M6:N6)</f>
        <v>0</v>
      </c>
      <c r="P6" s="37">
        <v>0</v>
      </c>
      <c r="Q6" s="34">
        <v>1</v>
      </c>
      <c r="R6" s="117">
        <v>0</v>
      </c>
      <c r="S6" s="29">
        <v>6</v>
      </c>
      <c r="T6" s="29">
        <v>7</v>
      </c>
      <c r="U6" s="29">
        <f>SUM(S6:T6)</f>
        <v>13</v>
      </c>
      <c r="V6" s="30">
        <f>SUM(B6,C6,E6,F6,H6,I6,K6,L6,M6,N6,P6,Q6,R6,S6,T6)</f>
        <v>25</v>
      </c>
      <c r="W6" s="1"/>
    </row>
    <row r="7" spans="1:23" ht="25.5" customHeight="1" thickBot="1" x14ac:dyDescent="0.2">
      <c r="A7" s="14" t="s">
        <v>6</v>
      </c>
      <c r="B7" s="28">
        <f>SUM(B5:B6)</f>
        <v>1</v>
      </c>
      <c r="C7" s="29">
        <f>SUM(C5:C6)</f>
        <v>0</v>
      </c>
      <c r="D7" s="81">
        <f>SUM(D5:D6)</f>
        <v>1</v>
      </c>
      <c r="E7" s="28">
        <f t="shared" ref="E7:F7" si="2">SUM(E5:E6)</f>
        <v>0</v>
      </c>
      <c r="F7" s="29">
        <f t="shared" si="2"/>
        <v>0</v>
      </c>
      <c r="G7" s="30">
        <f t="shared" si="1"/>
        <v>0</v>
      </c>
      <c r="H7" s="28">
        <f>SUM(H5:H6)</f>
        <v>8</v>
      </c>
      <c r="I7" s="29">
        <f>SUM(I5:I6)</f>
        <v>1</v>
      </c>
      <c r="J7" s="30">
        <f t="shared" ref="J7" si="3">H7+I7</f>
        <v>9</v>
      </c>
      <c r="K7" s="33">
        <f>SUM(K5:K6)</f>
        <v>0</v>
      </c>
      <c r="L7" s="34">
        <f>SUM(L5:L6)</f>
        <v>1</v>
      </c>
      <c r="M7" s="28">
        <f>SUM(M5:M6)</f>
        <v>0</v>
      </c>
      <c r="N7" s="29">
        <f>SUM(N5:N6)</f>
        <v>0</v>
      </c>
      <c r="O7" s="30">
        <f t="shared" ref="O7:V7" si="4">SUM(O5:O6)</f>
        <v>0</v>
      </c>
      <c r="P7" s="37">
        <f>SUM(P5:P6)</f>
        <v>0</v>
      </c>
      <c r="Q7" s="34">
        <f>SUM(Q5:Q6)</f>
        <v>1</v>
      </c>
      <c r="R7" s="117">
        <f>SUM(R5:R6)</f>
        <v>16</v>
      </c>
      <c r="S7" s="29">
        <f>SUM(S5:S6)</f>
        <v>9</v>
      </c>
      <c r="T7" s="29">
        <f>SUM(T5:T6)</f>
        <v>7</v>
      </c>
      <c r="U7" s="29">
        <f t="shared" si="4"/>
        <v>16</v>
      </c>
      <c r="V7" s="30">
        <f t="shared" si="4"/>
        <v>44</v>
      </c>
      <c r="W7" s="1"/>
    </row>
    <row r="8" spans="1:23" ht="25.5" customHeight="1" thickTop="1" x14ac:dyDescent="0.25">
      <c r="A8" s="17" t="s">
        <v>26</v>
      </c>
      <c r="B8" s="28">
        <v>0</v>
      </c>
      <c r="C8" s="29">
        <v>1</v>
      </c>
      <c r="D8" s="81">
        <f>SUM(B8:C8)</f>
        <v>1</v>
      </c>
      <c r="E8" s="28">
        <v>0</v>
      </c>
      <c r="F8" s="29">
        <v>0</v>
      </c>
      <c r="G8" s="30">
        <f t="shared" si="1"/>
        <v>0</v>
      </c>
      <c r="H8" s="28">
        <v>5</v>
      </c>
      <c r="I8" s="29">
        <v>1</v>
      </c>
      <c r="J8" s="30">
        <f>SUM(H8:I8)</f>
        <v>6</v>
      </c>
      <c r="K8" s="33">
        <v>0</v>
      </c>
      <c r="L8" s="34">
        <v>0</v>
      </c>
      <c r="M8" s="28">
        <v>0</v>
      </c>
      <c r="N8" s="29">
        <v>0</v>
      </c>
      <c r="O8" s="30">
        <f>SUM(M8:N8)</f>
        <v>0</v>
      </c>
      <c r="P8" s="37">
        <v>1</v>
      </c>
      <c r="Q8" s="34">
        <v>2</v>
      </c>
      <c r="R8" s="117">
        <v>1</v>
      </c>
      <c r="S8" s="29">
        <v>7</v>
      </c>
      <c r="T8" s="29">
        <v>4</v>
      </c>
      <c r="U8" s="29">
        <f>SUM(S8:T8)</f>
        <v>11</v>
      </c>
      <c r="V8" s="30">
        <f>SUM(B8,C8,E8,F8,H8,I8,K8,L8,M8,N8,P8,Q8,R8,S8,T8)</f>
        <v>22</v>
      </c>
      <c r="W8" s="1"/>
    </row>
    <row r="9" spans="1:23" ht="25.5" customHeight="1" x14ac:dyDescent="0.15">
      <c r="A9" s="11" t="s">
        <v>4</v>
      </c>
      <c r="B9" s="28">
        <v>0</v>
      </c>
      <c r="C9" s="29">
        <v>0</v>
      </c>
      <c r="D9" s="81">
        <f>SUM(B9:C9)</f>
        <v>0</v>
      </c>
      <c r="E9" s="28">
        <v>0</v>
      </c>
      <c r="F9" s="29">
        <v>0</v>
      </c>
      <c r="G9" s="30">
        <f t="shared" si="1"/>
        <v>0</v>
      </c>
      <c r="H9" s="28">
        <v>0</v>
      </c>
      <c r="I9" s="29">
        <v>1</v>
      </c>
      <c r="J9" s="30">
        <f>SUM(H9:I9)</f>
        <v>1</v>
      </c>
      <c r="K9" s="33">
        <v>0</v>
      </c>
      <c r="L9" s="34">
        <v>0</v>
      </c>
      <c r="M9" s="28">
        <v>0</v>
      </c>
      <c r="N9" s="29">
        <v>0</v>
      </c>
      <c r="O9" s="30">
        <f>SUM(M9:N9)</f>
        <v>0</v>
      </c>
      <c r="P9" s="37">
        <v>0</v>
      </c>
      <c r="Q9" s="34">
        <v>0</v>
      </c>
      <c r="R9" s="117">
        <v>24</v>
      </c>
      <c r="S9" s="29">
        <v>0</v>
      </c>
      <c r="T9" s="29">
        <v>0</v>
      </c>
      <c r="U9" s="29">
        <f>SUM(S9:T9)</f>
        <v>0</v>
      </c>
      <c r="V9" s="30">
        <f>SUM(B9,C9,E9,F9,H9,I9,K9,L9,M9,N9,P9,Q9,R9,S9,T9)</f>
        <v>25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81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7">
        <v>0</v>
      </c>
      <c r="Q10" s="34">
        <v>0</v>
      </c>
      <c r="R10" s="117">
        <v>0</v>
      </c>
      <c r="S10" s="29">
        <v>0</v>
      </c>
      <c r="T10" s="29">
        <v>0</v>
      </c>
      <c r="U10" s="29">
        <f>SUM(S10:T10)</f>
        <v>0</v>
      </c>
      <c r="V10" s="30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5">SUM(B8+B9)</f>
        <v>0</v>
      </c>
      <c r="C11" s="29">
        <f t="shared" si="5"/>
        <v>1</v>
      </c>
      <c r="D11" s="81">
        <f t="shared" si="5"/>
        <v>1</v>
      </c>
      <c r="E11" s="28">
        <f t="shared" si="5"/>
        <v>0</v>
      </c>
      <c r="F11" s="29">
        <f t="shared" si="5"/>
        <v>0</v>
      </c>
      <c r="G11" s="30">
        <f t="shared" si="5"/>
        <v>0</v>
      </c>
      <c r="H11" s="28">
        <f t="shared" si="5"/>
        <v>5</v>
      </c>
      <c r="I11" s="29">
        <f t="shared" si="5"/>
        <v>2</v>
      </c>
      <c r="J11" s="30">
        <f t="shared" si="5"/>
        <v>7</v>
      </c>
      <c r="K11" s="33">
        <f t="shared" si="5"/>
        <v>0</v>
      </c>
      <c r="L11" s="34">
        <f t="shared" si="5"/>
        <v>0</v>
      </c>
      <c r="M11" s="28">
        <f t="shared" si="5"/>
        <v>0</v>
      </c>
      <c r="N11" s="29">
        <f t="shared" si="5"/>
        <v>0</v>
      </c>
      <c r="O11" s="30">
        <f t="shared" si="5"/>
        <v>0</v>
      </c>
      <c r="P11" s="37">
        <f t="shared" si="5"/>
        <v>1</v>
      </c>
      <c r="Q11" s="34">
        <f t="shared" si="5"/>
        <v>2</v>
      </c>
      <c r="R11" s="118">
        <f t="shared" si="5"/>
        <v>25</v>
      </c>
      <c r="S11" s="77">
        <f t="shared" si="5"/>
        <v>7</v>
      </c>
      <c r="T11" s="29">
        <f t="shared" si="5"/>
        <v>4</v>
      </c>
      <c r="U11" s="29">
        <f t="shared" si="5"/>
        <v>11</v>
      </c>
      <c r="V11" s="30">
        <f t="shared" si="5"/>
        <v>47</v>
      </c>
      <c r="W11" s="1"/>
    </row>
    <row r="12" spans="1:23" ht="25.5" customHeight="1" x14ac:dyDescent="0.15">
      <c r="A12" s="10" t="s">
        <v>7</v>
      </c>
      <c r="B12" s="28">
        <v>467</v>
      </c>
      <c r="C12" s="29">
        <v>446</v>
      </c>
      <c r="D12" s="81">
        <f>SUM(B12:C12)</f>
        <v>913</v>
      </c>
      <c r="E12" s="28">
        <v>476</v>
      </c>
      <c r="F12" s="29">
        <v>504</v>
      </c>
      <c r="G12" s="30">
        <f>SUM(E12:F12)</f>
        <v>980</v>
      </c>
      <c r="H12" s="28">
        <v>453</v>
      </c>
      <c r="I12" s="29">
        <v>471</v>
      </c>
      <c r="J12" s="30">
        <f>SUM(H12:I12)</f>
        <v>924</v>
      </c>
      <c r="K12" s="33">
        <v>560</v>
      </c>
      <c r="L12" s="34">
        <v>475</v>
      </c>
      <c r="M12" s="28">
        <v>450</v>
      </c>
      <c r="N12" s="29">
        <v>504</v>
      </c>
      <c r="O12" s="30">
        <f>SUM(M12:N12)</f>
        <v>954</v>
      </c>
      <c r="P12" s="37">
        <v>418</v>
      </c>
      <c r="Q12" s="34">
        <v>342</v>
      </c>
      <c r="R12" s="117">
        <v>306</v>
      </c>
      <c r="S12" s="29">
        <v>395</v>
      </c>
      <c r="T12" s="29">
        <v>409</v>
      </c>
      <c r="U12" s="29">
        <f>SUM(S12:T12)</f>
        <v>804</v>
      </c>
      <c r="V12" s="30">
        <f>SUM(B12,C12,E12,F12,H12,I12,K12,L12,M12,N12,P12,Q12,R12,S12,T12)</f>
        <v>6676</v>
      </c>
      <c r="W12" s="1"/>
    </row>
    <row r="13" spans="1:23" ht="37.5" customHeight="1" x14ac:dyDescent="0.15">
      <c r="A13" s="10" t="s">
        <v>27</v>
      </c>
      <c r="B13" s="46">
        <f>B12/27</f>
        <v>17.296296296296298</v>
      </c>
      <c r="C13" s="40">
        <f>C12/27</f>
        <v>16.518518518518519</v>
      </c>
      <c r="D13" s="82">
        <f>D12/27</f>
        <v>33.814814814814817</v>
      </c>
      <c r="E13" s="46">
        <f>E12/27</f>
        <v>17.62962962962963</v>
      </c>
      <c r="F13" s="40">
        <f>F12/27</f>
        <v>18.666666666666668</v>
      </c>
      <c r="G13" s="47">
        <f t="shared" ref="G13:T13" si="6">G12/27</f>
        <v>36.296296296296298</v>
      </c>
      <c r="H13" s="46">
        <f t="shared" si="6"/>
        <v>16.777777777777779</v>
      </c>
      <c r="I13" s="40">
        <f t="shared" si="6"/>
        <v>17.444444444444443</v>
      </c>
      <c r="J13" s="47">
        <f t="shared" si="6"/>
        <v>34.222222222222221</v>
      </c>
      <c r="K13" s="84">
        <f t="shared" si="6"/>
        <v>20.74074074074074</v>
      </c>
      <c r="L13" s="48">
        <f t="shared" si="6"/>
        <v>17.592592592592592</v>
      </c>
      <c r="M13" s="46">
        <f t="shared" si="6"/>
        <v>16.666666666666668</v>
      </c>
      <c r="N13" s="40">
        <f t="shared" si="6"/>
        <v>18.666666666666668</v>
      </c>
      <c r="O13" s="47">
        <f t="shared" si="6"/>
        <v>35.333333333333336</v>
      </c>
      <c r="P13" s="61">
        <f t="shared" si="6"/>
        <v>15.481481481481481</v>
      </c>
      <c r="Q13" s="48">
        <f t="shared" si="6"/>
        <v>12.666666666666666</v>
      </c>
      <c r="R13" s="119">
        <f t="shared" si="6"/>
        <v>11.333333333333334</v>
      </c>
      <c r="S13" s="40">
        <f t="shared" si="6"/>
        <v>14.62962962962963</v>
      </c>
      <c r="T13" s="40">
        <f t="shared" si="6"/>
        <v>15.148148148148149</v>
      </c>
      <c r="U13" s="40">
        <f>U12/27</f>
        <v>29.777777777777779</v>
      </c>
      <c r="V13" s="47">
        <f>V12/28</f>
        <v>238.42857142857142</v>
      </c>
      <c r="W13" s="1"/>
    </row>
    <row r="14" spans="1:23" ht="34.5" customHeight="1" x14ac:dyDescent="0.15">
      <c r="A14" s="10" t="s">
        <v>23</v>
      </c>
      <c r="B14" s="49">
        <f>(B12*100)/(B4*25)</f>
        <v>88.952380952380949</v>
      </c>
      <c r="C14" s="42">
        <f t="shared" ref="C14:D14" si="7">(C12*100)/(C4*25)</f>
        <v>84.952380952380949</v>
      </c>
      <c r="D14" s="100">
        <f t="shared" si="7"/>
        <v>86.952380952380949</v>
      </c>
      <c r="E14" s="49">
        <f>(E12*100)/(E4*25)</f>
        <v>105.77777777777777</v>
      </c>
      <c r="F14" s="42">
        <f t="shared" ref="F14:G14" si="8">(F12*100)/(F4*25)</f>
        <v>96</v>
      </c>
      <c r="G14" s="50">
        <f t="shared" si="8"/>
        <v>100.51282051282051</v>
      </c>
      <c r="H14" s="49">
        <f>(H12*100)/(H4*25)</f>
        <v>95.368421052631575</v>
      </c>
      <c r="I14" s="42">
        <f t="shared" ref="I14:U14" si="9">(I12*100)/(I4*25)</f>
        <v>104.66666666666667</v>
      </c>
      <c r="J14" s="50">
        <f t="shared" si="9"/>
        <v>99.891891891891888</v>
      </c>
      <c r="K14" s="60">
        <f t="shared" si="9"/>
        <v>106.66666666666667</v>
      </c>
      <c r="L14" s="51">
        <f t="shared" si="9"/>
        <v>90.476190476190482</v>
      </c>
      <c r="M14" s="49">
        <f t="shared" si="9"/>
        <v>85.714285714285708</v>
      </c>
      <c r="N14" s="42">
        <f t="shared" si="9"/>
        <v>96</v>
      </c>
      <c r="O14" s="50">
        <f t="shared" si="9"/>
        <v>90.857142857142861</v>
      </c>
      <c r="P14" s="62">
        <f t="shared" si="9"/>
        <v>111.46666666666667</v>
      </c>
      <c r="Q14" s="51">
        <f t="shared" si="9"/>
        <v>91.2</v>
      </c>
      <c r="R14" s="120" t="s">
        <v>38</v>
      </c>
      <c r="S14" s="42">
        <f t="shared" si="9"/>
        <v>87.777777777777771</v>
      </c>
      <c r="T14" s="42">
        <f t="shared" si="9"/>
        <v>90.888888888888886</v>
      </c>
      <c r="U14" s="42">
        <f t="shared" si="9"/>
        <v>89.333333333333329</v>
      </c>
      <c r="V14" s="50">
        <f>(V12*100)/(V4*28)</f>
        <v>88.965884861407247</v>
      </c>
      <c r="W14" s="1"/>
    </row>
    <row r="15" spans="1:23" ht="25.5" customHeight="1" x14ac:dyDescent="0.15">
      <c r="A15" s="10" t="s">
        <v>2</v>
      </c>
      <c r="B15" s="28">
        <v>0</v>
      </c>
      <c r="C15" s="28">
        <v>899</v>
      </c>
      <c r="D15" s="81">
        <f>SUM(B15:C15)</f>
        <v>899</v>
      </c>
      <c r="E15" s="28">
        <v>0</v>
      </c>
      <c r="F15" s="29">
        <v>0</v>
      </c>
      <c r="G15" s="30">
        <f>SUM(E15:F15)</f>
        <v>0</v>
      </c>
      <c r="H15" s="28">
        <v>618</v>
      </c>
      <c r="I15" s="29">
        <v>61</v>
      </c>
      <c r="J15" s="30">
        <f>SUM(H15:I15)</f>
        <v>679</v>
      </c>
      <c r="K15" s="33">
        <v>0</v>
      </c>
      <c r="L15" s="34">
        <v>0</v>
      </c>
      <c r="M15" s="28">
        <v>0</v>
      </c>
      <c r="N15" s="29">
        <v>0</v>
      </c>
      <c r="O15" s="30">
        <f>SUM(M15:N15)</f>
        <v>0</v>
      </c>
      <c r="P15" s="37">
        <v>288</v>
      </c>
      <c r="Q15" s="34">
        <v>1190</v>
      </c>
      <c r="R15" s="117">
        <v>5</v>
      </c>
      <c r="S15" s="29">
        <v>396</v>
      </c>
      <c r="T15" s="29">
        <v>185</v>
      </c>
      <c r="U15" s="29">
        <f>SUM(S15:T15)</f>
        <v>581</v>
      </c>
      <c r="V15" s="30">
        <f>SUM(B15,C15,E15,F15,H15,I15,K15,L15,M15,N15,P15,Q15,R15,S15,T15)</f>
        <v>3642</v>
      </c>
      <c r="W15" s="1"/>
    </row>
    <row r="16" spans="1:23" ht="36.75" customHeight="1" thickBot="1" x14ac:dyDescent="0.2">
      <c r="A16" s="15" t="s">
        <v>3</v>
      </c>
      <c r="B16" s="83" t="e">
        <f t="shared" ref="B16:V16" si="10">B15/B8</f>
        <v>#DIV/0!</v>
      </c>
      <c r="C16" s="83">
        <f t="shared" si="10"/>
        <v>899</v>
      </c>
      <c r="D16" s="83">
        <f t="shared" si="10"/>
        <v>899</v>
      </c>
      <c r="E16" s="83" t="e">
        <f t="shared" si="10"/>
        <v>#DIV/0!</v>
      </c>
      <c r="F16" s="83" t="e">
        <f t="shared" si="10"/>
        <v>#DIV/0!</v>
      </c>
      <c r="G16" s="83" t="e">
        <f t="shared" si="10"/>
        <v>#DIV/0!</v>
      </c>
      <c r="H16" s="83">
        <f t="shared" si="10"/>
        <v>123.6</v>
      </c>
      <c r="I16" s="83">
        <f t="shared" si="10"/>
        <v>61</v>
      </c>
      <c r="J16" s="83">
        <f t="shared" si="10"/>
        <v>113.16666666666667</v>
      </c>
      <c r="K16" s="83" t="e">
        <f t="shared" si="10"/>
        <v>#DIV/0!</v>
      </c>
      <c r="L16" s="83" t="e">
        <f t="shared" si="10"/>
        <v>#DIV/0!</v>
      </c>
      <c r="M16" s="83" t="e">
        <f t="shared" si="10"/>
        <v>#DIV/0!</v>
      </c>
      <c r="N16" s="83" t="e">
        <f t="shared" si="10"/>
        <v>#DIV/0!</v>
      </c>
      <c r="O16" s="83" t="e">
        <f t="shared" si="10"/>
        <v>#DIV/0!</v>
      </c>
      <c r="P16" s="83">
        <f t="shared" si="10"/>
        <v>288</v>
      </c>
      <c r="Q16" s="83">
        <f t="shared" si="10"/>
        <v>595</v>
      </c>
      <c r="R16" s="83">
        <f t="shared" si="10"/>
        <v>5</v>
      </c>
      <c r="S16" s="83">
        <f t="shared" si="10"/>
        <v>56.571428571428569</v>
      </c>
      <c r="T16" s="83">
        <f t="shared" si="10"/>
        <v>46.25</v>
      </c>
      <c r="U16" s="83">
        <f t="shared" si="10"/>
        <v>52.81818181818182</v>
      </c>
      <c r="V16" s="83">
        <f t="shared" si="10"/>
        <v>165.54545454545453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17"/>
  <sheetViews>
    <sheetView workbookViewId="0">
      <selection activeCell="N23" sqref="N23"/>
    </sheetView>
  </sheetViews>
  <sheetFormatPr baseColWidth="10" defaultRowHeight="33" customHeight="1" x14ac:dyDescent="0.15"/>
  <cols>
    <col min="1" max="1" width="16.83203125" style="3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20" width="6.6640625" style="2" customWidth="1"/>
    <col min="21" max="21" width="8.33203125" style="5" customWidth="1"/>
    <col min="22" max="22" width="6.66406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3" ht="20.25" customHeight="1" x14ac:dyDescent="0.2">
      <c r="I1" s="12"/>
      <c r="J1" s="13" t="s">
        <v>28</v>
      </c>
      <c r="K1" s="12"/>
    </row>
    <row r="2" spans="1:23" ht="17.25" customHeight="1" thickBot="1" x14ac:dyDescent="0.2">
      <c r="W2" s="1"/>
    </row>
    <row r="3" spans="1:23" ht="36" customHeight="1" thickBot="1" x14ac:dyDescent="0.3">
      <c r="A3" s="66" t="s">
        <v>47</v>
      </c>
      <c r="B3" s="8" t="s">
        <v>8</v>
      </c>
      <c r="C3" s="7" t="s">
        <v>9</v>
      </c>
      <c r="D3" s="79" t="s">
        <v>30</v>
      </c>
      <c r="E3" s="22" t="s">
        <v>10</v>
      </c>
      <c r="F3" s="23" t="s">
        <v>11</v>
      </c>
      <c r="G3" s="25" t="s">
        <v>31</v>
      </c>
      <c r="H3" s="8" t="s">
        <v>12</v>
      </c>
      <c r="I3" s="7" t="s">
        <v>13</v>
      </c>
      <c r="J3" s="6" t="s">
        <v>32</v>
      </c>
      <c r="K3" s="19" t="s">
        <v>14</v>
      </c>
      <c r="L3" s="9" t="s">
        <v>15</v>
      </c>
      <c r="M3" s="8" t="s">
        <v>16</v>
      </c>
      <c r="N3" s="7" t="s">
        <v>17</v>
      </c>
      <c r="O3" s="6" t="s">
        <v>33</v>
      </c>
      <c r="P3" s="19" t="s">
        <v>18</v>
      </c>
      <c r="Q3" s="9" t="s">
        <v>19</v>
      </c>
      <c r="R3" s="106" t="s">
        <v>29</v>
      </c>
      <c r="S3" s="22" t="s">
        <v>20</v>
      </c>
      <c r="T3" s="23" t="s">
        <v>21</v>
      </c>
      <c r="U3" s="25" t="s">
        <v>34</v>
      </c>
      <c r="V3" s="86" t="s">
        <v>24</v>
      </c>
      <c r="W3" s="1"/>
    </row>
    <row r="4" spans="1:23" ht="30.75" customHeight="1" thickBot="1" x14ac:dyDescent="0.2">
      <c r="A4" s="16" t="s">
        <v>22</v>
      </c>
      <c r="B4" s="55">
        <v>21</v>
      </c>
      <c r="C4" s="56">
        <v>21</v>
      </c>
      <c r="D4" s="80">
        <f>SUM(B4:C4)</f>
        <v>42</v>
      </c>
      <c r="E4" s="45">
        <v>18</v>
      </c>
      <c r="F4" s="38">
        <v>21</v>
      </c>
      <c r="G4" s="31">
        <f t="shared" ref="G4" si="0">SUM(E4:F4)</f>
        <v>39</v>
      </c>
      <c r="H4" s="55">
        <v>19</v>
      </c>
      <c r="I4" s="56">
        <v>18</v>
      </c>
      <c r="J4" s="57">
        <f>SUM(H4:I4)</f>
        <v>37</v>
      </c>
      <c r="K4" s="58">
        <v>21</v>
      </c>
      <c r="L4" s="32">
        <v>21</v>
      </c>
      <c r="M4" s="55">
        <v>21</v>
      </c>
      <c r="N4" s="56">
        <v>21</v>
      </c>
      <c r="O4" s="57">
        <f>SUM(M4:N4)</f>
        <v>42</v>
      </c>
      <c r="P4" s="58">
        <v>15</v>
      </c>
      <c r="Q4" s="32">
        <v>15</v>
      </c>
      <c r="R4" s="107" t="s">
        <v>38</v>
      </c>
      <c r="S4" s="45">
        <v>18</v>
      </c>
      <c r="T4" s="38">
        <v>18</v>
      </c>
      <c r="U4" s="31">
        <f>SUM(S4:T4)</f>
        <v>36</v>
      </c>
      <c r="V4" s="32">
        <f>SUM(B4,C4,E4,F4,H4,I4,K4,L4,M4,N4,P4,Q4,S4,T4)</f>
        <v>268</v>
      </c>
      <c r="W4" s="1"/>
    </row>
    <row r="5" spans="1:23" ht="25.5" customHeight="1" thickTop="1" x14ac:dyDescent="0.25">
      <c r="A5" s="17" t="s">
        <v>25</v>
      </c>
      <c r="B5" s="28">
        <v>0</v>
      </c>
      <c r="C5" s="29">
        <v>0</v>
      </c>
      <c r="D5" s="81">
        <f>SUM(B5:C5)</f>
        <v>0</v>
      </c>
      <c r="E5" s="28">
        <v>0</v>
      </c>
      <c r="F5" s="29">
        <v>0</v>
      </c>
      <c r="G5" s="30">
        <f t="shared" ref="G5:G10" si="1">SUM(E5:F5)</f>
        <v>0</v>
      </c>
      <c r="H5" s="28">
        <v>0</v>
      </c>
      <c r="I5" s="29">
        <v>0</v>
      </c>
      <c r="J5" s="30">
        <f>SUM(H5:I5)</f>
        <v>0</v>
      </c>
      <c r="K5" s="33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3">
        <v>1</v>
      </c>
      <c r="Q5" s="34">
        <v>0</v>
      </c>
      <c r="R5" s="108">
        <v>20</v>
      </c>
      <c r="S5" s="28">
        <v>6</v>
      </c>
      <c r="T5" s="29">
        <v>0</v>
      </c>
      <c r="U5" s="30">
        <f>SUM(S5:T5)</f>
        <v>6</v>
      </c>
      <c r="V5" s="34">
        <f>SUM(B5,C5,E5,F5,H5,I5,K5,L5,M5,N5,P5,Q5,R5,S5,T5)</f>
        <v>27</v>
      </c>
      <c r="W5" s="1"/>
    </row>
    <row r="6" spans="1:23" ht="25.5" customHeight="1" x14ac:dyDescent="0.15">
      <c r="A6" s="10" t="s">
        <v>0</v>
      </c>
      <c r="B6" s="28">
        <v>0</v>
      </c>
      <c r="C6" s="29">
        <v>3</v>
      </c>
      <c r="D6" s="81">
        <f>SUM(B6:C6)</f>
        <v>3</v>
      </c>
      <c r="E6" s="28">
        <v>0</v>
      </c>
      <c r="F6" s="29">
        <v>0</v>
      </c>
      <c r="G6" s="30">
        <f t="shared" si="1"/>
        <v>0</v>
      </c>
      <c r="H6" s="28">
        <v>5</v>
      </c>
      <c r="I6" s="29">
        <v>0</v>
      </c>
      <c r="J6" s="30">
        <f>SUM(H6:I6)</f>
        <v>5</v>
      </c>
      <c r="K6" s="33">
        <v>0</v>
      </c>
      <c r="L6" s="34">
        <v>0</v>
      </c>
      <c r="M6" s="28">
        <v>2</v>
      </c>
      <c r="N6" s="29">
        <v>0</v>
      </c>
      <c r="O6" s="30">
        <f>SUM(M6:N6)</f>
        <v>2</v>
      </c>
      <c r="P6" s="33">
        <v>0</v>
      </c>
      <c r="Q6" s="34">
        <v>0</v>
      </c>
      <c r="R6" s="108">
        <v>2</v>
      </c>
      <c r="S6" s="28">
        <v>2</v>
      </c>
      <c r="T6" s="29">
        <v>1</v>
      </c>
      <c r="U6" s="30">
        <f>SUM(S6:T6)</f>
        <v>3</v>
      </c>
      <c r="V6" s="34">
        <f>SUM(B6,C6,E6,F6,H6,I6,K6,L6,M6,N6,P6,Q6,R6,S6,T6)</f>
        <v>15</v>
      </c>
      <c r="W6" s="1"/>
    </row>
    <row r="7" spans="1:23" ht="25.5" customHeight="1" thickBot="1" x14ac:dyDescent="0.2">
      <c r="A7" s="14" t="s">
        <v>6</v>
      </c>
      <c r="B7" s="28">
        <f>SUM(B5:B6)</f>
        <v>0</v>
      </c>
      <c r="C7" s="29">
        <f>SUM(C5:C6)</f>
        <v>3</v>
      </c>
      <c r="D7" s="81">
        <f>SUM(D5:D6)</f>
        <v>3</v>
      </c>
      <c r="E7" s="28">
        <f t="shared" ref="E7:F7" si="2">SUM(E5:E6)</f>
        <v>0</v>
      </c>
      <c r="F7" s="29">
        <f t="shared" si="2"/>
        <v>0</v>
      </c>
      <c r="G7" s="30">
        <f t="shared" si="1"/>
        <v>0</v>
      </c>
      <c r="H7" s="28">
        <f>SUM(H5:H6)</f>
        <v>5</v>
      </c>
      <c r="I7" s="29">
        <f>SUM(I5:I6)</f>
        <v>0</v>
      </c>
      <c r="J7" s="30">
        <f t="shared" ref="J7" si="3">H7+I7</f>
        <v>5</v>
      </c>
      <c r="K7" s="33">
        <f>SUM(K5:K6)</f>
        <v>0</v>
      </c>
      <c r="L7" s="34">
        <f>SUM(L5:L6)</f>
        <v>0</v>
      </c>
      <c r="M7" s="28">
        <f>SUM(M5:M6)</f>
        <v>2</v>
      </c>
      <c r="N7" s="29">
        <f>SUM(N5:N6)</f>
        <v>0</v>
      </c>
      <c r="O7" s="30">
        <f t="shared" ref="O7:V7" si="4">SUM(O5:O6)</f>
        <v>2</v>
      </c>
      <c r="P7" s="33">
        <f>SUM(P5:P6)</f>
        <v>1</v>
      </c>
      <c r="Q7" s="34">
        <f>SUM(Q5:Q6)</f>
        <v>0</v>
      </c>
      <c r="R7" s="108">
        <f>SUM(R5:R6)</f>
        <v>22</v>
      </c>
      <c r="S7" s="28">
        <f>SUM(S5:S6)</f>
        <v>8</v>
      </c>
      <c r="T7" s="29">
        <f>SUM(T5:T6)</f>
        <v>1</v>
      </c>
      <c r="U7" s="30">
        <f t="shared" si="4"/>
        <v>9</v>
      </c>
      <c r="V7" s="34">
        <f t="shared" si="4"/>
        <v>42</v>
      </c>
      <c r="W7" s="1"/>
    </row>
    <row r="8" spans="1:23" ht="25.5" customHeight="1" thickTop="1" x14ac:dyDescent="0.25">
      <c r="A8" s="17" t="s">
        <v>26</v>
      </c>
      <c r="B8" s="28">
        <v>0</v>
      </c>
      <c r="C8" s="29">
        <v>2</v>
      </c>
      <c r="D8" s="81">
        <f>SUM(B8:C8)</f>
        <v>2</v>
      </c>
      <c r="E8" s="28">
        <v>0</v>
      </c>
      <c r="F8" s="29">
        <v>0</v>
      </c>
      <c r="G8" s="30">
        <f t="shared" si="1"/>
        <v>0</v>
      </c>
      <c r="H8" s="28">
        <v>3</v>
      </c>
      <c r="I8" s="29">
        <v>1</v>
      </c>
      <c r="J8" s="30">
        <f>SUM(H8:I8)</f>
        <v>4</v>
      </c>
      <c r="K8" s="33">
        <v>0</v>
      </c>
      <c r="L8" s="34">
        <v>2</v>
      </c>
      <c r="M8" s="28">
        <v>0</v>
      </c>
      <c r="N8" s="29">
        <v>0</v>
      </c>
      <c r="O8" s="30">
        <f>SUM(M8:N8)</f>
        <v>0</v>
      </c>
      <c r="P8" s="33">
        <v>2</v>
      </c>
      <c r="Q8" s="34">
        <v>2</v>
      </c>
      <c r="R8" s="108">
        <v>5</v>
      </c>
      <c r="S8" s="28">
        <v>10</v>
      </c>
      <c r="T8" s="29">
        <v>7</v>
      </c>
      <c r="U8" s="30">
        <f>SUM(S8:T8)</f>
        <v>17</v>
      </c>
      <c r="V8" s="34">
        <f>SUM(B8,C8,E8,F8,H8,I8,K8,L8,M8,N8,P8,Q8,R8,S8,T8)</f>
        <v>34</v>
      </c>
      <c r="W8" s="1"/>
    </row>
    <row r="9" spans="1:23" ht="25.5" customHeight="1" x14ac:dyDescent="0.15">
      <c r="A9" s="11" t="s">
        <v>4</v>
      </c>
      <c r="B9" s="28">
        <v>0</v>
      </c>
      <c r="C9" s="29">
        <v>0</v>
      </c>
      <c r="D9" s="81">
        <f>SUM(B9:C9)</f>
        <v>0</v>
      </c>
      <c r="E9" s="28">
        <v>0</v>
      </c>
      <c r="F9" s="29">
        <v>0</v>
      </c>
      <c r="G9" s="30">
        <f t="shared" si="1"/>
        <v>0</v>
      </c>
      <c r="H9" s="28">
        <v>3</v>
      </c>
      <c r="I9" s="29">
        <v>1</v>
      </c>
      <c r="J9" s="30">
        <f>SUM(H9:I9)</f>
        <v>4</v>
      </c>
      <c r="K9" s="33">
        <v>0</v>
      </c>
      <c r="L9" s="34">
        <v>0</v>
      </c>
      <c r="M9" s="28">
        <v>1</v>
      </c>
      <c r="N9" s="29">
        <v>0</v>
      </c>
      <c r="O9" s="30">
        <f>SUM(M9:N9)</f>
        <v>1</v>
      </c>
      <c r="P9" s="33">
        <v>0</v>
      </c>
      <c r="Q9" s="34">
        <v>0</v>
      </c>
      <c r="R9" s="108">
        <v>10</v>
      </c>
      <c r="S9" s="28">
        <v>0</v>
      </c>
      <c r="T9" s="29">
        <v>0</v>
      </c>
      <c r="U9" s="30">
        <f>SUM(S9:T9)</f>
        <v>0</v>
      </c>
      <c r="V9" s="34">
        <f>SUM(B9,C9,E9,F9,H9,I9,K9,L9,M9,N9,P9,Q9,R9,S9,T9)</f>
        <v>15</v>
      </c>
      <c r="W9" s="1"/>
    </row>
    <row r="10" spans="1:23" ht="25.5" customHeight="1" x14ac:dyDescent="0.15">
      <c r="A10" s="18" t="s">
        <v>1</v>
      </c>
      <c r="B10" s="28">
        <v>0</v>
      </c>
      <c r="C10" s="29">
        <v>0</v>
      </c>
      <c r="D10" s="81">
        <f>SUM(B10:C10)</f>
        <v>0</v>
      </c>
      <c r="E10" s="28">
        <v>0</v>
      </c>
      <c r="F10" s="29">
        <v>0</v>
      </c>
      <c r="G10" s="30">
        <f t="shared" si="1"/>
        <v>0</v>
      </c>
      <c r="H10" s="28">
        <v>0</v>
      </c>
      <c r="I10" s="29">
        <v>0</v>
      </c>
      <c r="J10" s="30">
        <f>SUM(H10:I10)</f>
        <v>0</v>
      </c>
      <c r="K10" s="33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3">
        <v>0</v>
      </c>
      <c r="Q10" s="34">
        <v>0</v>
      </c>
      <c r="R10" s="108">
        <v>0</v>
      </c>
      <c r="S10" s="28">
        <v>0</v>
      </c>
      <c r="T10" s="29">
        <v>0</v>
      </c>
      <c r="U10" s="30">
        <f>SUM(S10:T10)</f>
        <v>0</v>
      </c>
      <c r="V10" s="34">
        <f>SUM(B10,C10,E10,F10,H10,I10,K10,L10,M10,N10,P10,Q10,S10,T10)</f>
        <v>0</v>
      </c>
      <c r="W10" s="1"/>
    </row>
    <row r="11" spans="1:23" ht="25.5" customHeight="1" x14ac:dyDescent="0.15">
      <c r="A11" s="10" t="s">
        <v>5</v>
      </c>
      <c r="B11" s="28">
        <f t="shared" ref="B11:V11" si="5">SUM(B8+B9)</f>
        <v>0</v>
      </c>
      <c r="C11" s="29">
        <f t="shared" si="5"/>
        <v>2</v>
      </c>
      <c r="D11" s="81">
        <f t="shared" si="5"/>
        <v>2</v>
      </c>
      <c r="E11" s="28">
        <f t="shared" si="5"/>
        <v>0</v>
      </c>
      <c r="F11" s="29">
        <f t="shared" si="5"/>
        <v>0</v>
      </c>
      <c r="G11" s="30">
        <f t="shared" si="5"/>
        <v>0</v>
      </c>
      <c r="H11" s="28">
        <f t="shared" si="5"/>
        <v>6</v>
      </c>
      <c r="I11" s="29">
        <f t="shared" si="5"/>
        <v>2</v>
      </c>
      <c r="J11" s="30">
        <f t="shared" si="5"/>
        <v>8</v>
      </c>
      <c r="K11" s="33">
        <f t="shared" si="5"/>
        <v>0</v>
      </c>
      <c r="L11" s="34">
        <f t="shared" si="5"/>
        <v>2</v>
      </c>
      <c r="M11" s="28">
        <f t="shared" si="5"/>
        <v>1</v>
      </c>
      <c r="N11" s="29">
        <f t="shared" si="5"/>
        <v>0</v>
      </c>
      <c r="O11" s="30">
        <f t="shared" si="5"/>
        <v>1</v>
      </c>
      <c r="P11" s="33">
        <f t="shared" si="5"/>
        <v>2</v>
      </c>
      <c r="Q11" s="34">
        <f t="shared" si="5"/>
        <v>2</v>
      </c>
      <c r="R11" s="69">
        <f t="shared" si="5"/>
        <v>15</v>
      </c>
      <c r="S11" s="28">
        <f t="shared" si="5"/>
        <v>10</v>
      </c>
      <c r="T11" s="29">
        <f t="shared" si="5"/>
        <v>7</v>
      </c>
      <c r="U11" s="30">
        <f t="shared" si="5"/>
        <v>17</v>
      </c>
      <c r="V11" s="34">
        <f t="shared" si="5"/>
        <v>49</v>
      </c>
      <c r="W11" s="1"/>
    </row>
    <row r="12" spans="1:23" ht="25.5" customHeight="1" x14ac:dyDescent="0.15">
      <c r="A12" s="10" t="s">
        <v>7</v>
      </c>
      <c r="B12" s="28">
        <v>471</v>
      </c>
      <c r="C12" s="29">
        <v>439</v>
      </c>
      <c r="D12" s="81">
        <f>SUM(B12:C12)</f>
        <v>910</v>
      </c>
      <c r="E12" s="28">
        <v>476</v>
      </c>
      <c r="F12" s="29">
        <v>504</v>
      </c>
      <c r="G12" s="30">
        <f>SUM(E12:F12)</f>
        <v>980</v>
      </c>
      <c r="H12" s="28">
        <v>438</v>
      </c>
      <c r="I12" s="29">
        <v>451</v>
      </c>
      <c r="J12" s="30">
        <f>SUM(H12:I12)</f>
        <v>889</v>
      </c>
      <c r="K12" s="33">
        <v>560</v>
      </c>
      <c r="L12" s="34">
        <v>476</v>
      </c>
      <c r="M12" s="28">
        <v>462</v>
      </c>
      <c r="N12" s="29">
        <v>504</v>
      </c>
      <c r="O12" s="30">
        <f>SUM(M12:N12)</f>
        <v>966</v>
      </c>
      <c r="P12" s="33">
        <v>372</v>
      </c>
      <c r="Q12" s="34">
        <v>310</v>
      </c>
      <c r="R12" s="108">
        <v>271</v>
      </c>
      <c r="S12" s="28">
        <v>349</v>
      </c>
      <c r="T12" s="29">
        <v>368</v>
      </c>
      <c r="U12" s="30">
        <f>SUM(S12:T12)</f>
        <v>717</v>
      </c>
      <c r="V12" s="34">
        <f>SUM(B12,C12,E12,F12,H12,I12,K12,L12,M12,N12,P12,Q12,R12,S12,T12)</f>
        <v>6451</v>
      </c>
      <c r="W12" s="1"/>
    </row>
    <row r="13" spans="1:23" ht="37.5" customHeight="1" x14ac:dyDescent="0.15">
      <c r="A13" s="10" t="s">
        <v>27</v>
      </c>
      <c r="B13" s="93">
        <f>B12/27</f>
        <v>17.444444444444443</v>
      </c>
      <c r="C13" s="94">
        <f>C12/27</f>
        <v>16.25925925925926</v>
      </c>
      <c r="D13" s="99">
        <f>D12/27</f>
        <v>33.703703703703702</v>
      </c>
      <c r="E13" s="46">
        <f>E12/27</f>
        <v>17.62962962962963</v>
      </c>
      <c r="F13" s="40">
        <f>F12/27</f>
        <v>18.666666666666668</v>
      </c>
      <c r="G13" s="47">
        <f t="shared" ref="G13:U13" si="6">G12/27</f>
        <v>36.296296296296298</v>
      </c>
      <c r="H13" s="93">
        <f t="shared" si="6"/>
        <v>16.222222222222221</v>
      </c>
      <c r="I13" s="94">
        <f t="shared" si="6"/>
        <v>16.703703703703702</v>
      </c>
      <c r="J13" s="98">
        <f t="shared" si="6"/>
        <v>32.925925925925924</v>
      </c>
      <c r="K13" s="102">
        <f t="shared" si="6"/>
        <v>20.74074074074074</v>
      </c>
      <c r="L13" s="104">
        <f t="shared" si="6"/>
        <v>17.62962962962963</v>
      </c>
      <c r="M13" s="93">
        <f t="shared" si="6"/>
        <v>17.111111111111111</v>
      </c>
      <c r="N13" s="94">
        <f t="shared" si="6"/>
        <v>18.666666666666668</v>
      </c>
      <c r="O13" s="98">
        <f t="shared" si="6"/>
        <v>35.777777777777779</v>
      </c>
      <c r="P13" s="102">
        <f t="shared" si="6"/>
        <v>13.777777777777779</v>
      </c>
      <c r="Q13" s="104">
        <f t="shared" si="6"/>
        <v>11.481481481481481</v>
      </c>
      <c r="R13" s="109">
        <f t="shared" si="6"/>
        <v>10.037037037037036</v>
      </c>
      <c r="S13" s="46">
        <f t="shared" si="6"/>
        <v>12.925925925925926</v>
      </c>
      <c r="T13" s="40">
        <f t="shared" si="6"/>
        <v>13.62962962962963</v>
      </c>
      <c r="U13" s="47">
        <f t="shared" si="6"/>
        <v>26.555555555555557</v>
      </c>
      <c r="V13" s="104">
        <f>V12/28</f>
        <v>230.39285714285714</v>
      </c>
      <c r="W13" s="1"/>
    </row>
    <row r="14" spans="1:23" ht="34.5" customHeight="1" x14ac:dyDescent="0.15">
      <c r="A14" s="10" t="s">
        <v>23</v>
      </c>
      <c r="B14" s="49">
        <f>(B12*100)/(B4*28)</f>
        <v>80.102040816326536</v>
      </c>
      <c r="C14" s="42">
        <f t="shared" ref="C14:V14" si="7">(C12*100)/(C4*28)</f>
        <v>74.659863945578238</v>
      </c>
      <c r="D14" s="100">
        <f t="shared" si="7"/>
        <v>77.38095238095238</v>
      </c>
      <c r="E14" s="49">
        <f t="shared" si="7"/>
        <v>94.444444444444443</v>
      </c>
      <c r="F14" s="42">
        <f t="shared" si="7"/>
        <v>85.714285714285708</v>
      </c>
      <c r="G14" s="50">
        <f t="shared" si="7"/>
        <v>89.743589743589737</v>
      </c>
      <c r="H14" s="49">
        <f t="shared" si="7"/>
        <v>82.330827067669176</v>
      </c>
      <c r="I14" s="42">
        <f t="shared" si="7"/>
        <v>89.484126984126988</v>
      </c>
      <c r="J14" s="50">
        <f t="shared" si="7"/>
        <v>85.810810810810807</v>
      </c>
      <c r="K14" s="60">
        <f t="shared" si="7"/>
        <v>95.238095238095241</v>
      </c>
      <c r="L14" s="51">
        <f t="shared" si="7"/>
        <v>80.952380952380949</v>
      </c>
      <c r="M14" s="49">
        <f t="shared" si="7"/>
        <v>78.571428571428569</v>
      </c>
      <c r="N14" s="42">
        <f t="shared" si="7"/>
        <v>85.714285714285708</v>
      </c>
      <c r="O14" s="50">
        <f t="shared" si="7"/>
        <v>82.142857142857139</v>
      </c>
      <c r="P14" s="60">
        <f t="shared" si="7"/>
        <v>88.571428571428569</v>
      </c>
      <c r="Q14" s="51">
        <f t="shared" si="7"/>
        <v>73.80952380952381</v>
      </c>
      <c r="R14" s="110" t="s">
        <v>38</v>
      </c>
      <c r="S14" s="49">
        <f t="shared" si="7"/>
        <v>69.246031746031747</v>
      </c>
      <c r="T14" s="42">
        <f t="shared" si="7"/>
        <v>73.015873015873012</v>
      </c>
      <c r="U14" s="50">
        <f t="shared" si="7"/>
        <v>71.13095238095238</v>
      </c>
      <c r="V14" s="51">
        <f t="shared" si="7"/>
        <v>85.967484008528785</v>
      </c>
      <c r="W14" s="1"/>
    </row>
    <row r="15" spans="1:23" ht="25.5" customHeight="1" x14ac:dyDescent="0.15">
      <c r="A15" s="10" t="s">
        <v>2</v>
      </c>
      <c r="B15" s="95">
        <v>0</v>
      </c>
      <c r="C15" s="95">
        <v>1083</v>
      </c>
      <c r="D15" s="101">
        <f>SUM(B15:C15)</f>
        <v>1083</v>
      </c>
      <c r="E15" s="28">
        <v>0</v>
      </c>
      <c r="F15" s="29">
        <v>0</v>
      </c>
      <c r="G15" s="30">
        <f>SUM(E15:F15)</f>
        <v>0</v>
      </c>
      <c r="H15" s="95">
        <v>112</v>
      </c>
      <c r="I15" s="96">
        <v>140</v>
      </c>
      <c r="J15" s="97">
        <f>SUM(H15:I15)</f>
        <v>252</v>
      </c>
      <c r="K15" s="103">
        <v>0</v>
      </c>
      <c r="L15" s="105">
        <v>3277</v>
      </c>
      <c r="M15" s="95">
        <v>0</v>
      </c>
      <c r="N15" s="96">
        <v>0</v>
      </c>
      <c r="O15" s="97">
        <f>SUM(M15:N15)</f>
        <v>0</v>
      </c>
      <c r="P15" s="103">
        <v>837</v>
      </c>
      <c r="Q15" s="105">
        <v>1073</v>
      </c>
      <c r="R15" s="111">
        <v>51</v>
      </c>
      <c r="S15" s="28">
        <v>459</v>
      </c>
      <c r="T15" s="29">
        <v>503</v>
      </c>
      <c r="U15" s="30">
        <f>SUM(S15:T15)</f>
        <v>962</v>
      </c>
      <c r="V15" s="105">
        <f>SUM(B15,C15,E15,F15,H15,I15,K15,L15,M15,N15,P15,Q15,R15,S15,T15)</f>
        <v>7535</v>
      </c>
      <c r="W15" s="1"/>
    </row>
    <row r="16" spans="1:23" ht="36.75" customHeight="1" thickBot="1" x14ac:dyDescent="0.2">
      <c r="A16" s="15" t="s">
        <v>3</v>
      </c>
      <c r="B16" s="83" t="e">
        <f t="shared" ref="B16:V16" si="8">B15/B8</f>
        <v>#DIV/0!</v>
      </c>
      <c r="C16" s="83">
        <f t="shared" si="8"/>
        <v>541.5</v>
      </c>
      <c r="D16" s="83">
        <f t="shared" si="8"/>
        <v>541.5</v>
      </c>
      <c r="E16" s="83" t="e">
        <f t="shared" si="8"/>
        <v>#DIV/0!</v>
      </c>
      <c r="F16" s="83" t="e">
        <f t="shared" si="8"/>
        <v>#DIV/0!</v>
      </c>
      <c r="G16" s="83" t="e">
        <f t="shared" si="8"/>
        <v>#DIV/0!</v>
      </c>
      <c r="H16" s="83">
        <f t="shared" si="8"/>
        <v>37.333333333333336</v>
      </c>
      <c r="I16" s="83">
        <f t="shared" si="8"/>
        <v>140</v>
      </c>
      <c r="J16" s="83">
        <f t="shared" si="8"/>
        <v>63</v>
      </c>
      <c r="K16" s="83" t="e">
        <f t="shared" si="8"/>
        <v>#DIV/0!</v>
      </c>
      <c r="L16" s="83">
        <f t="shared" si="8"/>
        <v>1638.5</v>
      </c>
      <c r="M16" s="83" t="e">
        <f t="shared" si="8"/>
        <v>#DIV/0!</v>
      </c>
      <c r="N16" s="83" t="e">
        <f t="shared" si="8"/>
        <v>#DIV/0!</v>
      </c>
      <c r="O16" s="83" t="e">
        <f t="shared" si="8"/>
        <v>#DIV/0!</v>
      </c>
      <c r="P16" s="83">
        <f t="shared" si="8"/>
        <v>418.5</v>
      </c>
      <c r="Q16" s="83">
        <f t="shared" si="8"/>
        <v>536.5</v>
      </c>
      <c r="R16" s="83">
        <f t="shared" si="8"/>
        <v>10.199999999999999</v>
      </c>
      <c r="S16" s="83">
        <f t="shared" si="8"/>
        <v>45.9</v>
      </c>
      <c r="T16" s="83">
        <f t="shared" si="8"/>
        <v>71.857142857142861</v>
      </c>
      <c r="U16" s="83">
        <f t="shared" si="8"/>
        <v>56.588235294117645</v>
      </c>
      <c r="V16" s="83">
        <f t="shared" si="8"/>
        <v>221.61764705882354</v>
      </c>
      <c r="W16" s="1"/>
    </row>
    <row r="17" spans="1:23" ht="16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17"/>
  <sheetViews>
    <sheetView zoomScale="90" zoomScaleNormal="90" workbookViewId="0">
      <selection activeCell="B16" sqref="B16:V16"/>
    </sheetView>
  </sheetViews>
  <sheetFormatPr baseColWidth="10" defaultRowHeight="33" customHeight="1" x14ac:dyDescent="0.15"/>
  <cols>
    <col min="1" max="1" width="26.5" style="121" customWidth="1"/>
    <col min="2" max="3" width="6.6640625" style="122" customWidth="1"/>
    <col min="4" max="4" width="9.33203125" style="123" customWidth="1"/>
    <col min="5" max="6" width="6.6640625" style="122" customWidth="1"/>
    <col min="7" max="7" width="8.33203125" style="123" customWidth="1"/>
    <col min="8" max="9" width="6.6640625" style="122" customWidth="1"/>
    <col min="10" max="10" width="8.6640625" style="123" customWidth="1"/>
    <col min="11" max="14" width="6.6640625" style="122" customWidth="1"/>
    <col min="15" max="15" width="9.5" style="123" customWidth="1"/>
    <col min="16" max="17" width="6.6640625" style="122" customWidth="1"/>
    <col min="18" max="18" width="5.83203125" style="122" customWidth="1"/>
    <col min="19" max="20" width="6.6640625" style="122" customWidth="1"/>
    <col min="21" max="21" width="9.5" style="126" customWidth="1"/>
    <col min="22" max="22" width="7.83203125" style="123" customWidth="1"/>
    <col min="23" max="23" width="20.6640625" style="122" customWidth="1"/>
    <col min="24" max="257" width="11.5" style="127"/>
    <col min="258" max="258" width="21.33203125" style="127" customWidth="1"/>
    <col min="259" max="277" width="7.5" style="127" customWidth="1"/>
    <col min="278" max="278" width="9.33203125" style="127" customWidth="1"/>
    <col min="279" max="279" width="20.6640625" style="127" customWidth="1"/>
    <col min="280" max="513" width="11.5" style="127"/>
    <col min="514" max="514" width="21.33203125" style="127" customWidth="1"/>
    <col min="515" max="533" width="7.5" style="127" customWidth="1"/>
    <col min="534" max="534" width="9.33203125" style="127" customWidth="1"/>
    <col min="535" max="535" width="20.6640625" style="127" customWidth="1"/>
    <col min="536" max="769" width="11.5" style="127"/>
    <col min="770" max="770" width="21.33203125" style="127" customWidth="1"/>
    <col min="771" max="789" width="7.5" style="127" customWidth="1"/>
    <col min="790" max="790" width="9.33203125" style="127" customWidth="1"/>
    <col min="791" max="791" width="20.6640625" style="127" customWidth="1"/>
    <col min="792" max="1025" width="11.5" style="127"/>
    <col min="1026" max="1026" width="21.33203125" style="127" customWidth="1"/>
    <col min="1027" max="1045" width="7.5" style="127" customWidth="1"/>
    <col min="1046" max="1046" width="9.33203125" style="127" customWidth="1"/>
    <col min="1047" max="1047" width="20.6640625" style="127" customWidth="1"/>
    <col min="1048" max="1281" width="11.5" style="127"/>
    <col min="1282" max="1282" width="21.33203125" style="127" customWidth="1"/>
    <col min="1283" max="1301" width="7.5" style="127" customWidth="1"/>
    <col min="1302" max="1302" width="9.33203125" style="127" customWidth="1"/>
    <col min="1303" max="1303" width="20.6640625" style="127" customWidth="1"/>
    <col min="1304" max="1537" width="11.5" style="127"/>
    <col min="1538" max="1538" width="21.33203125" style="127" customWidth="1"/>
    <col min="1539" max="1557" width="7.5" style="127" customWidth="1"/>
    <col min="1558" max="1558" width="9.33203125" style="127" customWidth="1"/>
    <col min="1559" max="1559" width="20.6640625" style="127" customWidth="1"/>
    <col min="1560" max="1793" width="11.5" style="127"/>
    <col min="1794" max="1794" width="21.33203125" style="127" customWidth="1"/>
    <col min="1795" max="1813" width="7.5" style="127" customWidth="1"/>
    <col min="1814" max="1814" width="9.33203125" style="127" customWidth="1"/>
    <col min="1815" max="1815" width="20.6640625" style="127" customWidth="1"/>
    <col min="1816" max="2049" width="11.5" style="127"/>
    <col min="2050" max="2050" width="21.33203125" style="127" customWidth="1"/>
    <col min="2051" max="2069" width="7.5" style="127" customWidth="1"/>
    <col min="2070" max="2070" width="9.33203125" style="127" customWidth="1"/>
    <col min="2071" max="2071" width="20.6640625" style="127" customWidth="1"/>
    <col min="2072" max="2305" width="11.5" style="127"/>
    <col min="2306" max="2306" width="21.33203125" style="127" customWidth="1"/>
    <col min="2307" max="2325" width="7.5" style="127" customWidth="1"/>
    <col min="2326" max="2326" width="9.33203125" style="127" customWidth="1"/>
    <col min="2327" max="2327" width="20.6640625" style="127" customWidth="1"/>
    <col min="2328" max="2561" width="11.5" style="127"/>
    <col min="2562" max="2562" width="21.33203125" style="127" customWidth="1"/>
    <col min="2563" max="2581" width="7.5" style="127" customWidth="1"/>
    <col min="2582" max="2582" width="9.33203125" style="127" customWidth="1"/>
    <col min="2583" max="2583" width="20.6640625" style="127" customWidth="1"/>
    <col min="2584" max="2817" width="11.5" style="127"/>
    <col min="2818" max="2818" width="21.33203125" style="127" customWidth="1"/>
    <col min="2819" max="2837" width="7.5" style="127" customWidth="1"/>
    <col min="2838" max="2838" width="9.33203125" style="127" customWidth="1"/>
    <col min="2839" max="2839" width="20.6640625" style="127" customWidth="1"/>
    <col min="2840" max="3073" width="11.5" style="127"/>
    <col min="3074" max="3074" width="21.33203125" style="127" customWidth="1"/>
    <col min="3075" max="3093" width="7.5" style="127" customWidth="1"/>
    <col min="3094" max="3094" width="9.33203125" style="127" customWidth="1"/>
    <col min="3095" max="3095" width="20.6640625" style="127" customWidth="1"/>
    <col min="3096" max="3329" width="11.5" style="127"/>
    <col min="3330" max="3330" width="21.33203125" style="127" customWidth="1"/>
    <col min="3331" max="3349" width="7.5" style="127" customWidth="1"/>
    <col min="3350" max="3350" width="9.33203125" style="127" customWidth="1"/>
    <col min="3351" max="3351" width="20.6640625" style="127" customWidth="1"/>
    <col min="3352" max="3585" width="11.5" style="127"/>
    <col min="3586" max="3586" width="21.33203125" style="127" customWidth="1"/>
    <col min="3587" max="3605" width="7.5" style="127" customWidth="1"/>
    <col min="3606" max="3606" width="9.33203125" style="127" customWidth="1"/>
    <col min="3607" max="3607" width="20.6640625" style="127" customWidth="1"/>
    <col min="3608" max="3841" width="11.5" style="127"/>
    <col min="3842" max="3842" width="21.33203125" style="127" customWidth="1"/>
    <col min="3843" max="3861" width="7.5" style="127" customWidth="1"/>
    <col min="3862" max="3862" width="9.33203125" style="127" customWidth="1"/>
    <col min="3863" max="3863" width="20.6640625" style="127" customWidth="1"/>
    <col min="3864" max="4097" width="11.5" style="127"/>
    <col min="4098" max="4098" width="21.33203125" style="127" customWidth="1"/>
    <col min="4099" max="4117" width="7.5" style="127" customWidth="1"/>
    <col min="4118" max="4118" width="9.33203125" style="127" customWidth="1"/>
    <col min="4119" max="4119" width="20.6640625" style="127" customWidth="1"/>
    <col min="4120" max="4353" width="11.5" style="127"/>
    <col min="4354" max="4354" width="21.33203125" style="127" customWidth="1"/>
    <col min="4355" max="4373" width="7.5" style="127" customWidth="1"/>
    <col min="4374" max="4374" width="9.33203125" style="127" customWidth="1"/>
    <col min="4375" max="4375" width="20.6640625" style="127" customWidth="1"/>
    <col min="4376" max="4609" width="11.5" style="127"/>
    <col min="4610" max="4610" width="21.33203125" style="127" customWidth="1"/>
    <col min="4611" max="4629" width="7.5" style="127" customWidth="1"/>
    <col min="4630" max="4630" width="9.33203125" style="127" customWidth="1"/>
    <col min="4631" max="4631" width="20.6640625" style="127" customWidth="1"/>
    <col min="4632" max="4865" width="11.5" style="127"/>
    <col min="4866" max="4866" width="21.33203125" style="127" customWidth="1"/>
    <col min="4867" max="4885" width="7.5" style="127" customWidth="1"/>
    <col min="4886" max="4886" width="9.33203125" style="127" customWidth="1"/>
    <col min="4887" max="4887" width="20.6640625" style="127" customWidth="1"/>
    <col min="4888" max="5121" width="11.5" style="127"/>
    <col min="5122" max="5122" width="21.33203125" style="127" customWidth="1"/>
    <col min="5123" max="5141" width="7.5" style="127" customWidth="1"/>
    <col min="5142" max="5142" width="9.33203125" style="127" customWidth="1"/>
    <col min="5143" max="5143" width="20.6640625" style="127" customWidth="1"/>
    <col min="5144" max="5377" width="11.5" style="127"/>
    <col min="5378" max="5378" width="21.33203125" style="127" customWidth="1"/>
    <col min="5379" max="5397" width="7.5" style="127" customWidth="1"/>
    <col min="5398" max="5398" width="9.33203125" style="127" customWidth="1"/>
    <col min="5399" max="5399" width="20.6640625" style="127" customWidth="1"/>
    <col min="5400" max="5633" width="11.5" style="127"/>
    <col min="5634" max="5634" width="21.33203125" style="127" customWidth="1"/>
    <col min="5635" max="5653" width="7.5" style="127" customWidth="1"/>
    <col min="5654" max="5654" width="9.33203125" style="127" customWidth="1"/>
    <col min="5655" max="5655" width="20.6640625" style="127" customWidth="1"/>
    <col min="5656" max="5889" width="11.5" style="127"/>
    <col min="5890" max="5890" width="21.33203125" style="127" customWidth="1"/>
    <col min="5891" max="5909" width="7.5" style="127" customWidth="1"/>
    <col min="5910" max="5910" width="9.33203125" style="127" customWidth="1"/>
    <col min="5911" max="5911" width="20.6640625" style="127" customWidth="1"/>
    <col min="5912" max="6145" width="11.5" style="127"/>
    <col min="6146" max="6146" width="21.33203125" style="127" customWidth="1"/>
    <col min="6147" max="6165" width="7.5" style="127" customWidth="1"/>
    <col min="6166" max="6166" width="9.33203125" style="127" customWidth="1"/>
    <col min="6167" max="6167" width="20.6640625" style="127" customWidth="1"/>
    <col min="6168" max="6401" width="11.5" style="127"/>
    <col min="6402" max="6402" width="21.33203125" style="127" customWidth="1"/>
    <col min="6403" max="6421" width="7.5" style="127" customWidth="1"/>
    <col min="6422" max="6422" width="9.33203125" style="127" customWidth="1"/>
    <col min="6423" max="6423" width="20.6640625" style="127" customWidth="1"/>
    <col min="6424" max="6657" width="11.5" style="127"/>
    <col min="6658" max="6658" width="21.33203125" style="127" customWidth="1"/>
    <col min="6659" max="6677" width="7.5" style="127" customWidth="1"/>
    <col min="6678" max="6678" width="9.33203125" style="127" customWidth="1"/>
    <col min="6679" max="6679" width="20.6640625" style="127" customWidth="1"/>
    <col min="6680" max="6913" width="11.5" style="127"/>
    <col min="6914" max="6914" width="21.33203125" style="127" customWidth="1"/>
    <col min="6915" max="6933" width="7.5" style="127" customWidth="1"/>
    <col min="6934" max="6934" width="9.33203125" style="127" customWidth="1"/>
    <col min="6935" max="6935" width="20.6640625" style="127" customWidth="1"/>
    <col min="6936" max="7169" width="11.5" style="127"/>
    <col min="7170" max="7170" width="21.33203125" style="127" customWidth="1"/>
    <col min="7171" max="7189" width="7.5" style="127" customWidth="1"/>
    <col min="7190" max="7190" width="9.33203125" style="127" customWidth="1"/>
    <col min="7191" max="7191" width="20.6640625" style="127" customWidth="1"/>
    <col min="7192" max="7425" width="11.5" style="127"/>
    <col min="7426" max="7426" width="21.33203125" style="127" customWidth="1"/>
    <col min="7427" max="7445" width="7.5" style="127" customWidth="1"/>
    <col min="7446" max="7446" width="9.33203125" style="127" customWidth="1"/>
    <col min="7447" max="7447" width="20.6640625" style="127" customWidth="1"/>
    <col min="7448" max="7681" width="11.5" style="127"/>
    <col min="7682" max="7682" width="21.33203125" style="127" customWidth="1"/>
    <col min="7683" max="7701" width="7.5" style="127" customWidth="1"/>
    <col min="7702" max="7702" width="9.33203125" style="127" customWidth="1"/>
    <col min="7703" max="7703" width="20.6640625" style="127" customWidth="1"/>
    <col min="7704" max="7937" width="11.5" style="127"/>
    <col min="7938" max="7938" width="21.33203125" style="127" customWidth="1"/>
    <col min="7939" max="7957" width="7.5" style="127" customWidth="1"/>
    <col min="7958" max="7958" width="9.33203125" style="127" customWidth="1"/>
    <col min="7959" max="7959" width="20.6640625" style="127" customWidth="1"/>
    <col min="7960" max="8193" width="11.5" style="127"/>
    <col min="8194" max="8194" width="21.33203125" style="127" customWidth="1"/>
    <col min="8195" max="8213" width="7.5" style="127" customWidth="1"/>
    <col min="8214" max="8214" width="9.33203125" style="127" customWidth="1"/>
    <col min="8215" max="8215" width="20.6640625" style="127" customWidth="1"/>
    <col min="8216" max="8449" width="11.5" style="127"/>
    <col min="8450" max="8450" width="21.33203125" style="127" customWidth="1"/>
    <col min="8451" max="8469" width="7.5" style="127" customWidth="1"/>
    <col min="8470" max="8470" width="9.33203125" style="127" customWidth="1"/>
    <col min="8471" max="8471" width="20.6640625" style="127" customWidth="1"/>
    <col min="8472" max="8705" width="11.5" style="127"/>
    <col min="8706" max="8706" width="21.33203125" style="127" customWidth="1"/>
    <col min="8707" max="8725" width="7.5" style="127" customWidth="1"/>
    <col min="8726" max="8726" width="9.33203125" style="127" customWidth="1"/>
    <col min="8727" max="8727" width="20.6640625" style="127" customWidth="1"/>
    <col min="8728" max="8961" width="11.5" style="127"/>
    <col min="8962" max="8962" width="21.33203125" style="127" customWidth="1"/>
    <col min="8963" max="8981" width="7.5" style="127" customWidth="1"/>
    <col min="8982" max="8982" width="9.33203125" style="127" customWidth="1"/>
    <col min="8983" max="8983" width="20.6640625" style="127" customWidth="1"/>
    <col min="8984" max="9217" width="11.5" style="127"/>
    <col min="9218" max="9218" width="21.33203125" style="127" customWidth="1"/>
    <col min="9219" max="9237" width="7.5" style="127" customWidth="1"/>
    <col min="9238" max="9238" width="9.33203125" style="127" customWidth="1"/>
    <col min="9239" max="9239" width="20.6640625" style="127" customWidth="1"/>
    <col min="9240" max="9473" width="11.5" style="127"/>
    <col min="9474" max="9474" width="21.33203125" style="127" customWidth="1"/>
    <col min="9475" max="9493" width="7.5" style="127" customWidth="1"/>
    <col min="9494" max="9494" width="9.33203125" style="127" customWidth="1"/>
    <col min="9495" max="9495" width="20.6640625" style="127" customWidth="1"/>
    <col min="9496" max="9729" width="11.5" style="127"/>
    <col min="9730" max="9730" width="21.33203125" style="127" customWidth="1"/>
    <col min="9731" max="9749" width="7.5" style="127" customWidth="1"/>
    <col min="9750" max="9750" width="9.33203125" style="127" customWidth="1"/>
    <col min="9751" max="9751" width="20.6640625" style="127" customWidth="1"/>
    <col min="9752" max="9985" width="11.5" style="127"/>
    <col min="9986" max="9986" width="21.33203125" style="127" customWidth="1"/>
    <col min="9987" max="10005" width="7.5" style="127" customWidth="1"/>
    <col min="10006" max="10006" width="9.33203125" style="127" customWidth="1"/>
    <col min="10007" max="10007" width="20.6640625" style="127" customWidth="1"/>
    <col min="10008" max="10241" width="11.5" style="127"/>
    <col min="10242" max="10242" width="21.33203125" style="127" customWidth="1"/>
    <col min="10243" max="10261" width="7.5" style="127" customWidth="1"/>
    <col min="10262" max="10262" width="9.33203125" style="127" customWidth="1"/>
    <col min="10263" max="10263" width="20.6640625" style="127" customWidth="1"/>
    <col min="10264" max="10497" width="11.5" style="127"/>
    <col min="10498" max="10498" width="21.33203125" style="127" customWidth="1"/>
    <col min="10499" max="10517" width="7.5" style="127" customWidth="1"/>
    <col min="10518" max="10518" width="9.33203125" style="127" customWidth="1"/>
    <col min="10519" max="10519" width="20.6640625" style="127" customWidth="1"/>
    <col min="10520" max="10753" width="11.5" style="127"/>
    <col min="10754" max="10754" width="21.33203125" style="127" customWidth="1"/>
    <col min="10755" max="10773" width="7.5" style="127" customWidth="1"/>
    <col min="10774" max="10774" width="9.33203125" style="127" customWidth="1"/>
    <col min="10775" max="10775" width="20.6640625" style="127" customWidth="1"/>
    <col min="10776" max="11009" width="11.5" style="127"/>
    <col min="11010" max="11010" width="21.33203125" style="127" customWidth="1"/>
    <col min="11011" max="11029" width="7.5" style="127" customWidth="1"/>
    <col min="11030" max="11030" width="9.33203125" style="127" customWidth="1"/>
    <col min="11031" max="11031" width="20.6640625" style="127" customWidth="1"/>
    <col min="11032" max="11265" width="11.5" style="127"/>
    <col min="11266" max="11266" width="21.33203125" style="127" customWidth="1"/>
    <col min="11267" max="11285" width="7.5" style="127" customWidth="1"/>
    <col min="11286" max="11286" width="9.33203125" style="127" customWidth="1"/>
    <col min="11287" max="11287" width="20.6640625" style="127" customWidth="1"/>
    <col min="11288" max="11521" width="11.5" style="127"/>
    <col min="11522" max="11522" width="21.33203125" style="127" customWidth="1"/>
    <col min="11523" max="11541" width="7.5" style="127" customWidth="1"/>
    <col min="11542" max="11542" width="9.33203125" style="127" customWidth="1"/>
    <col min="11543" max="11543" width="20.6640625" style="127" customWidth="1"/>
    <col min="11544" max="11777" width="11.5" style="127"/>
    <col min="11778" max="11778" width="21.33203125" style="127" customWidth="1"/>
    <col min="11779" max="11797" width="7.5" style="127" customWidth="1"/>
    <col min="11798" max="11798" width="9.33203125" style="127" customWidth="1"/>
    <col min="11799" max="11799" width="20.6640625" style="127" customWidth="1"/>
    <col min="11800" max="12033" width="11.5" style="127"/>
    <col min="12034" max="12034" width="21.33203125" style="127" customWidth="1"/>
    <col min="12035" max="12053" width="7.5" style="127" customWidth="1"/>
    <col min="12054" max="12054" width="9.33203125" style="127" customWidth="1"/>
    <col min="12055" max="12055" width="20.6640625" style="127" customWidth="1"/>
    <col min="12056" max="12289" width="11.5" style="127"/>
    <col min="12290" max="12290" width="21.33203125" style="127" customWidth="1"/>
    <col min="12291" max="12309" width="7.5" style="127" customWidth="1"/>
    <col min="12310" max="12310" width="9.33203125" style="127" customWidth="1"/>
    <col min="12311" max="12311" width="20.6640625" style="127" customWidth="1"/>
    <col min="12312" max="12545" width="11.5" style="127"/>
    <col min="12546" max="12546" width="21.33203125" style="127" customWidth="1"/>
    <col min="12547" max="12565" width="7.5" style="127" customWidth="1"/>
    <col min="12566" max="12566" width="9.33203125" style="127" customWidth="1"/>
    <col min="12567" max="12567" width="20.6640625" style="127" customWidth="1"/>
    <col min="12568" max="12801" width="11.5" style="127"/>
    <col min="12802" max="12802" width="21.33203125" style="127" customWidth="1"/>
    <col min="12803" max="12821" width="7.5" style="127" customWidth="1"/>
    <col min="12822" max="12822" width="9.33203125" style="127" customWidth="1"/>
    <col min="12823" max="12823" width="20.6640625" style="127" customWidth="1"/>
    <col min="12824" max="13057" width="11.5" style="127"/>
    <col min="13058" max="13058" width="21.33203125" style="127" customWidth="1"/>
    <col min="13059" max="13077" width="7.5" style="127" customWidth="1"/>
    <col min="13078" max="13078" width="9.33203125" style="127" customWidth="1"/>
    <col min="13079" max="13079" width="20.6640625" style="127" customWidth="1"/>
    <col min="13080" max="13313" width="11.5" style="127"/>
    <col min="13314" max="13314" width="21.33203125" style="127" customWidth="1"/>
    <col min="13315" max="13333" width="7.5" style="127" customWidth="1"/>
    <col min="13334" max="13334" width="9.33203125" style="127" customWidth="1"/>
    <col min="13335" max="13335" width="20.6640625" style="127" customWidth="1"/>
    <col min="13336" max="13569" width="11.5" style="127"/>
    <col min="13570" max="13570" width="21.33203125" style="127" customWidth="1"/>
    <col min="13571" max="13589" width="7.5" style="127" customWidth="1"/>
    <col min="13590" max="13590" width="9.33203125" style="127" customWidth="1"/>
    <col min="13591" max="13591" width="20.6640625" style="127" customWidth="1"/>
    <col min="13592" max="13825" width="11.5" style="127"/>
    <col min="13826" max="13826" width="21.33203125" style="127" customWidth="1"/>
    <col min="13827" max="13845" width="7.5" style="127" customWidth="1"/>
    <col min="13846" max="13846" width="9.33203125" style="127" customWidth="1"/>
    <col min="13847" max="13847" width="20.6640625" style="127" customWidth="1"/>
    <col min="13848" max="14081" width="11.5" style="127"/>
    <col min="14082" max="14082" width="21.33203125" style="127" customWidth="1"/>
    <col min="14083" max="14101" width="7.5" style="127" customWidth="1"/>
    <col min="14102" max="14102" width="9.33203125" style="127" customWidth="1"/>
    <col min="14103" max="14103" width="20.6640625" style="127" customWidth="1"/>
    <col min="14104" max="14337" width="11.5" style="127"/>
    <col min="14338" max="14338" width="21.33203125" style="127" customWidth="1"/>
    <col min="14339" max="14357" width="7.5" style="127" customWidth="1"/>
    <col min="14358" max="14358" width="9.33203125" style="127" customWidth="1"/>
    <col min="14359" max="14359" width="20.6640625" style="127" customWidth="1"/>
    <col min="14360" max="14593" width="11.5" style="127"/>
    <col min="14594" max="14594" width="21.33203125" style="127" customWidth="1"/>
    <col min="14595" max="14613" width="7.5" style="127" customWidth="1"/>
    <col min="14614" max="14614" width="9.33203125" style="127" customWidth="1"/>
    <col min="14615" max="14615" width="20.6640625" style="127" customWidth="1"/>
    <col min="14616" max="14849" width="11.5" style="127"/>
    <col min="14850" max="14850" width="21.33203125" style="127" customWidth="1"/>
    <col min="14851" max="14869" width="7.5" style="127" customWidth="1"/>
    <col min="14870" max="14870" width="9.33203125" style="127" customWidth="1"/>
    <col min="14871" max="14871" width="20.6640625" style="127" customWidth="1"/>
    <col min="14872" max="15105" width="11.5" style="127"/>
    <col min="15106" max="15106" width="21.33203125" style="127" customWidth="1"/>
    <col min="15107" max="15125" width="7.5" style="127" customWidth="1"/>
    <col min="15126" max="15126" width="9.33203125" style="127" customWidth="1"/>
    <col min="15127" max="15127" width="20.6640625" style="127" customWidth="1"/>
    <col min="15128" max="15361" width="11.5" style="127"/>
    <col min="15362" max="15362" width="21.33203125" style="127" customWidth="1"/>
    <col min="15363" max="15381" width="7.5" style="127" customWidth="1"/>
    <col min="15382" max="15382" width="9.33203125" style="127" customWidth="1"/>
    <col min="15383" max="15383" width="20.6640625" style="127" customWidth="1"/>
    <col min="15384" max="15617" width="11.5" style="127"/>
    <col min="15618" max="15618" width="21.33203125" style="127" customWidth="1"/>
    <col min="15619" max="15637" width="7.5" style="127" customWidth="1"/>
    <col min="15638" max="15638" width="9.33203125" style="127" customWidth="1"/>
    <col min="15639" max="15639" width="20.6640625" style="127" customWidth="1"/>
    <col min="15640" max="15873" width="11.5" style="127"/>
    <col min="15874" max="15874" width="21.33203125" style="127" customWidth="1"/>
    <col min="15875" max="15893" width="7.5" style="127" customWidth="1"/>
    <col min="15894" max="15894" width="9.33203125" style="127" customWidth="1"/>
    <col min="15895" max="15895" width="20.6640625" style="127" customWidth="1"/>
    <col min="15896" max="16129" width="11.5" style="127"/>
    <col min="16130" max="16130" width="21.33203125" style="127" customWidth="1"/>
    <col min="16131" max="16149" width="7.5" style="127" customWidth="1"/>
    <col min="16150" max="16150" width="9.33203125" style="127" customWidth="1"/>
    <col min="16151" max="16151" width="20.6640625" style="127" customWidth="1"/>
    <col min="16152" max="16384" width="11.5" style="127"/>
  </cols>
  <sheetData>
    <row r="1" spans="1:23" ht="20.25" customHeight="1" x14ac:dyDescent="0.15">
      <c r="I1" s="124"/>
      <c r="J1" s="125" t="s">
        <v>28</v>
      </c>
      <c r="K1" s="124"/>
    </row>
    <row r="2" spans="1:23" ht="17.25" customHeight="1" thickBot="1" x14ac:dyDescent="0.2">
      <c r="W2" s="127"/>
    </row>
    <row r="3" spans="1:23" ht="36" customHeight="1" thickBot="1" x14ac:dyDescent="0.3">
      <c r="A3" s="128" t="s">
        <v>54</v>
      </c>
      <c r="B3" s="129" t="s">
        <v>8</v>
      </c>
      <c r="C3" s="130" t="s">
        <v>9</v>
      </c>
      <c r="D3" s="154" t="s">
        <v>30</v>
      </c>
      <c r="E3" s="129" t="s">
        <v>10</v>
      </c>
      <c r="F3" s="130" t="s">
        <v>11</v>
      </c>
      <c r="G3" s="154" t="s">
        <v>31</v>
      </c>
      <c r="H3" s="129" t="s">
        <v>12</v>
      </c>
      <c r="I3" s="130" t="s">
        <v>13</v>
      </c>
      <c r="J3" s="154" t="s">
        <v>32</v>
      </c>
      <c r="K3" s="155" t="s">
        <v>14</v>
      </c>
      <c r="L3" s="155" t="s">
        <v>15</v>
      </c>
      <c r="M3" s="129" t="s">
        <v>16</v>
      </c>
      <c r="N3" s="130" t="s">
        <v>17</v>
      </c>
      <c r="O3" s="154" t="s">
        <v>33</v>
      </c>
      <c r="P3" s="155" t="s">
        <v>18</v>
      </c>
      <c r="Q3" s="155" t="s">
        <v>19</v>
      </c>
      <c r="R3" s="164" t="s">
        <v>29</v>
      </c>
      <c r="S3" s="129" t="s">
        <v>20</v>
      </c>
      <c r="T3" s="130" t="s">
        <v>21</v>
      </c>
      <c r="U3" s="154" t="s">
        <v>34</v>
      </c>
      <c r="V3" s="156" t="s">
        <v>24</v>
      </c>
      <c r="W3" s="127"/>
    </row>
    <row r="4" spans="1:23" ht="35.25" customHeight="1" thickBot="1" x14ac:dyDescent="0.2">
      <c r="A4" s="144" t="s">
        <v>22</v>
      </c>
      <c r="B4" s="131">
        <v>21</v>
      </c>
      <c r="C4" s="132">
        <v>21</v>
      </c>
      <c r="D4" s="133">
        <f>SUM(B4:C4)</f>
        <v>42</v>
      </c>
      <c r="E4" s="131">
        <v>18</v>
      </c>
      <c r="F4" s="132">
        <v>21</v>
      </c>
      <c r="G4" s="133">
        <f t="shared" ref="G4" si="0">SUM(E4:F4)</f>
        <v>39</v>
      </c>
      <c r="H4" s="131">
        <v>19</v>
      </c>
      <c r="I4" s="132">
        <v>18</v>
      </c>
      <c r="J4" s="133">
        <f>SUM(H4:I4)</f>
        <v>37</v>
      </c>
      <c r="K4" s="153">
        <v>21</v>
      </c>
      <c r="L4" s="153">
        <v>21</v>
      </c>
      <c r="M4" s="131">
        <v>21</v>
      </c>
      <c r="N4" s="132">
        <v>21</v>
      </c>
      <c r="O4" s="133">
        <f>SUM(M4:N4)</f>
        <v>42</v>
      </c>
      <c r="P4" s="153">
        <v>15</v>
      </c>
      <c r="Q4" s="153">
        <v>15</v>
      </c>
      <c r="R4" s="160" t="s">
        <v>38</v>
      </c>
      <c r="S4" s="131">
        <v>18</v>
      </c>
      <c r="T4" s="132">
        <v>18</v>
      </c>
      <c r="U4" s="133">
        <f>SUM(S4:T4)</f>
        <v>36</v>
      </c>
      <c r="V4" s="153">
        <f>SUM(B4,C4,E4,F4,H4,I4,K4,L4,M4,N4,P4,Q4,S4,T4)</f>
        <v>268</v>
      </c>
      <c r="W4" s="127"/>
    </row>
    <row r="5" spans="1:23" ht="25.5" customHeight="1" thickTop="1" x14ac:dyDescent="0.25">
      <c r="A5" s="145" t="s">
        <v>25</v>
      </c>
      <c r="B5" s="134">
        <v>0</v>
      </c>
      <c r="C5" s="135">
        <v>0</v>
      </c>
      <c r="D5" s="136">
        <f>SUM(B5:C5)</f>
        <v>0</v>
      </c>
      <c r="E5" s="134">
        <v>0</v>
      </c>
      <c r="F5" s="135">
        <v>0</v>
      </c>
      <c r="G5" s="136">
        <f t="shared" ref="G5:G10" si="1">SUM(E5:F5)</f>
        <v>0</v>
      </c>
      <c r="H5" s="134">
        <v>0</v>
      </c>
      <c r="I5" s="135">
        <v>0</v>
      </c>
      <c r="J5" s="136">
        <f>SUM(H5:I5)</f>
        <v>0</v>
      </c>
      <c r="K5" s="150">
        <v>0</v>
      </c>
      <c r="L5" s="150">
        <v>0</v>
      </c>
      <c r="M5" s="134">
        <v>0</v>
      </c>
      <c r="N5" s="135">
        <v>0</v>
      </c>
      <c r="O5" s="136">
        <f>SUM(M5:N5)</f>
        <v>0</v>
      </c>
      <c r="P5" s="150">
        <v>1</v>
      </c>
      <c r="Q5" s="150">
        <v>0</v>
      </c>
      <c r="R5" s="161">
        <v>18</v>
      </c>
      <c r="S5" s="134">
        <v>2</v>
      </c>
      <c r="T5" s="135">
        <v>0</v>
      </c>
      <c r="U5" s="136">
        <f>SUM(S5:T5)</f>
        <v>2</v>
      </c>
      <c r="V5" s="150">
        <f>SUM(B5,C5,E5,F5,H5,I5,K5,L5,M5,N5,P5,Q5,R5,S5,T5)</f>
        <v>21</v>
      </c>
      <c r="W5" s="127"/>
    </row>
    <row r="6" spans="1:23" ht="37.5" customHeight="1" x14ac:dyDescent="0.15">
      <c r="A6" s="146" t="s">
        <v>0</v>
      </c>
      <c r="B6" s="134">
        <v>1</v>
      </c>
      <c r="C6" s="135">
        <v>3</v>
      </c>
      <c r="D6" s="136">
        <f>SUM(B6:C6)</f>
        <v>4</v>
      </c>
      <c r="E6" s="134">
        <v>1</v>
      </c>
      <c r="F6" s="135">
        <v>0</v>
      </c>
      <c r="G6" s="136">
        <f t="shared" si="1"/>
        <v>1</v>
      </c>
      <c r="H6" s="134">
        <v>3</v>
      </c>
      <c r="I6" s="135">
        <v>5</v>
      </c>
      <c r="J6" s="136">
        <f>SUM(H6:I6)</f>
        <v>8</v>
      </c>
      <c r="K6" s="150">
        <v>0</v>
      </c>
      <c r="L6" s="150">
        <v>1</v>
      </c>
      <c r="M6" s="134">
        <v>0</v>
      </c>
      <c r="N6" s="135">
        <v>0</v>
      </c>
      <c r="O6" s="136">
        <f>SUM(M6:N6)</f>
        <v>0</v>
      </c>
      <c r="P6" s="150">
        <v>0</v>
      </c>
      <c r="Q6" s="150">
        <v>1</v>
      </c>
      <c r="R6" s="161">
        <v>2</v>
      </c>
      <c r="S6" s="134">
        <v>5</v>
      </c>
      <c r="T6" s="135">
        <v>7</v>
      </c>
      <c r="U6" s="136">
        <f>SUM(S6:T6)</f>
        <v>12</v>
      </c>
      <c r="V6" s="150">
        <f>SUM(B6,C6,E6,F6,H6,I6,K6,L6,M6,N6,P6,Q6,R6,S6,T6)</f>
        <v>29</v>
      </c>
      <c r="W6" s="127"/>
    </row>
    <row r="7" spans="1:23" ht="25.5" customHeight="1" thickBot="1" x14ac:dyDescent="0.2">
      <c r="A7" s="147" t="s">
        <v>6</v>
      </c>
      <c r="B7" s="134">
        <f>SUM(B5:B6)</f>
        <v>1</v>
      </c>
      <c r="C7" s="135">
        <f>SUM(C5:C6)</f>
        <v>3</v>
      </c>
      <c r="D7" s="136">
        <f>SUM(D5:D6)</f>
        <v>4</v>
      </c>
      <c r="E7" s="134">
        <f t="shared" ref="E7:F7" si="2">SUM(E5:E6)</f>
        <v>1</v>
      </c>
      <c r="F7" s="135">
        <f t="shared" si="2"/>
        <v>0</v>
      </c>
      <c r="G7" s="136">
        <f t="shared" si="1"/>
        <v>1</v>
      </c>
      <c r="H7" s="134">
        <f>SUM(H5:H6)</f>
        <v>3</v>
      </c>
      <c r="I7" s="135">
        <f>SUM(I5:I6)</f>
        <v>5</v>
      </c>
      <c r="J7" s="136">
        <f t="shared" ref="J7" si="3">H7+I7</f>
        <v>8</v>
      </c>
      <c r="K7" s="150">
        <f>SUM(K5:K6)</f>
        <v>0</v>
      </c>
      <c r="L7" s="150">
        <f>SUM(L5:L6)</f>
        <v>1</v>
      </c>
      <c r="M7" s="134">
        <f>SUM(M5:M6)</f>
        <v>0</v>
      </c>
      <c r="N7" s="135">
        <f>SUM(N5:N6)</f>
        <v>0</v>
      </c>
      <c r="O7" s="136">
        <f t="shared" ref="O7:V7" si="4">SUM(O5:O6)</f>
        <v>0</v>
      </c>
      <c r="P7" s="150">
        <f>SUM(P5:P6)</f>
        <v>1</v>
      </c>
      <c r="Q7" s="150">
        <f>SUM(Q5:Q6)</f>
        <v>1</v>
      </c>
      <c r="R7" s="161"/>
      <c r="S7" s="134">
        <f>SUM(S5:S6)</f>
        <v>7</v>
      </c>
      <c r="T7" s="135">
        <f>SUM(T5:T6)</f>
        <v>7</v>
      </c>
      <c r="U7" s="136">
        <f t="shared" si="4"/>
        <v>14</v>
      </c>
      <c r="V7" s="150">
        <f t="shared" si="4"/>
        <v>50</v>
      </c>
      <c r="W7" s="127"/>
    </row>
    <row r="8" spans="1:23" ht="25.5" customHeight="1" thickTop="1" x14ac:dyDescent="0.25">
      <c r="A8" s="145" t="s">
        <v>26</v>
      </c>
      <c r="B8" s="134">
        <v>1</v>
      </c>
      <c r="C8" s="135">
        <v>0</v>
      </c>
      <c r="D8" s="136">
        <f>SUM(B8:C8)</f>
        <v>1</v>
      </c>
      <c r="E8" s="134">
        <v>1</v>
      </c>
      <c r="F8" s="135">
        <v>0</v>
      </c>
      <c r="G8" s="136">
        <f t="shared" si="1"/>
        <v>1</v>
      </c>
      <c r="H8" s="134">
        <v>2</v>
      </c>
      <c r="I8" s="135">
        <v>4</v>
      </c>
      <c r="J8" s="136">
        <f>SUM(H8:I8)</f>
        <v>6</v>
      </c>
      <c r="K8" s="150">
        <v>0</v>
      </c>
      <c r="L8" s="150">
        <v>0</v>
      </c>
      <c r="M8" s="134">
        <v>0</v>
      </c>
      <c r="N8" s="135">
        <v>0</v>
      </c>
      <c r="O8" s="136">
        <f>SUM(M8:N8)</f>
        <v>0</v>
      </c>
      <c r="P8" s="150">
        <v>2</v>
      </c>
      <c r="Q8" s="150">
        <v>0</v>
      </c>
      <c r="R8" s="161">
        <v>6</v>
      </c>
      <c r="S8" s="134">
        <v>7</v>
      </c>
      <c r="T8" s="135">
        <v>4</v>
      </c>
      <c r="U8" s="136">
        <f>SUM(S8:T8)</f>
        <v>11</v>
      </c>
      <c r="V8" s="150">
        <f>SUM(B8,C8,E8,F8,H8,I8,K8,L8,M8,N8,P8,Q8,R8,S8,T8)</f>
        <v>27</v>
      </c>
      <c r="W8" s="127"/>
    </row>
    <row r="9" spans="1:23" ht="36" customHeight="1" x14ac:dyDescent="0.15">
      <c r="A9" s="148" t="s">
        <v>4</v>
      </c>
      <c r="B9" s="134">
        <v>1</v>
      </c>
      <c r="C9" s="135">
        <v>3</v>
      </c>
      <c r="D9" s="136">
        <f>SUM(B9:C9)</f>
        <v>4</v>
      </c>
      <c r="E9" s="134">
        <v>0</v>
      </c>
      <c r="F9" s="135">
        <v>0</v>
      </c>
      <c r="G9" s="136">
        <f t="shared" si="1"/>
        <v>0</v>
      </c>
      <c r="H9" s="134">
        <v>1</v>
      </c>
      <c r="I9" s="135">
        <v>1</v>
      </c>
      <c r="J9" s="136">
        <f>SUM(H9:I9)</f>
        <v>2</v>
      </c>
      <c r="K9" s="150">
        <v>1</v>
      </c>
      <c r="L9" s="150">
        <v>0</v>
      </c>
      <c r="M9" s="134">
        <v>1</v>
      </c>
      <c r="N9" s="135">
        <v>1</v>
      </c>
      <c r="O9" s="136">
        <f>SUM(M9:N9)</f>
        <v>2</v>
      </c>
      <c r="P9" s="150">
        <v>0</v>
      </c>
      <c r="Q9" s="150">
        <v>0</v>
      </c>
      <c r="R9" s="161">
        <v>18</v>
      </c>
      <c r="S9" s="134">
        <v>1</v>
      </c>
      <c r="T9" s="135">
        <v>1</v>
      </c>
      <c r="U9" s="136">
        <f>SUM(S9:T9)</f>
        <v>2</v>
      </c>
      <c r="V9" s="150">
        <f>SUM(B9,C9,E9,F9,H9,I9,K9,L9,M9,N9,P9,Q9,R9,S9,T9)</f>
        <v>29</v>
      </c>
      <c r="W9" s="127"/>
    </row>
    <row r="10" spans="1:23" ht="25.5" customHeight="1" x14ac:dyDescent="0.15">
      <c r="A10" s="149" t="s">
        <v>1</v>
      </c>
      <c r="B10" s="134">
        <v>0</v>
      </c>
      <c r="C10" s="135">
        <v>0</v>
      </c>
      <c r="D10" s="136">
        <f>SUM(B10:C10)</f>
        <v>0</v>
      </c>
      <c r="E10" s="134">
        <v>0</v>
      </c>
      <c r="F10" s="135">
        <v>0</v>
      </c>
      <c r="G10" s="136">
        <f t="shared" si="1"/>
        <v>0</v>
      </c>
      <c r="H10" s="134">
        <v>0</v>
      </c>
      <c r="I10" s="135">
        <v>0</v>
      </c>
      <c r="J10" s="136">
        <f>SUM(H10:I10)</f>
        <v>0</v>
      </c>
      <c r="K10" s="150">
        <v>0</v>
      </c>
      <c r="L10" s="150">
        <v>0</v>
      </c>
      <c r="M10" s="134">
        <v>0</v>
      </c>
      <c r="N10" s="135">
        <v>0</v>
      </c>
      <c r="O10" s="136">
        <f>SUM(M10:N10)</f>
        <v>0</v>
      </c>
      <c r="P10" s="150">
        <v>0</v>
      </c>
      <c r="Q10" s="150">
        <v>0</v>
      </c>
      <c r="R10" s="161">
        <v>0</v>
      </c>
      <c r="S10" s="134">
        <v>0</v>
      </c>
      <c r="T10" s="135">
        <v>0</v>
      </c>
      <c r="U10" s="136">
        <f>SUM(S10:T10)</f>
        <v>0</v>
      </c>
      <c r="V10" s="150">
        <f>SUM(B10,C10,E10,F10,H10,I10,K10,L10,M10,N10,P10,Q10,S10,T10)</f>
        <v>0</v>
      </c>
      <c r="W10" s="127"/>
    </row>
    <row r="11" spans="1:23" ht="25.5" customHeight="1" x14ac:dyDescent="0.15">
      <c r="A11" s="146" t="s">
        <v>5</v>
      </c>
      <c r="B11" s="134">
        <f t="shared" ref="B11:V11" si="5">SUM(B8+B9)</f>
        <v>2</v>
      </c>
      <c r="C11" s="135">
        <f t="shared" si="5"/>
        <v>3</v>
      </c>
      <c r="D11" s="136">
        <f t="shared" si="5"/>
        <v>5</v>
      </c>
      <c r="E11" s="134">
        <f t="shared" si="5"/>
        <v>1</v>
      </c>
      <c r="F11" s="135">
        <f t="shared" si="5"/>
        <v>0</v>
      </c>
      <c r="G11" s="136">
        <f t="shared" si="5"/>
        <v>1</v>
      </c>
      <c r="H11" s="134">
        <f t="shared" si="5"/>
        <v>3</v>
      </c>
      <c r="I11" s="135">
        <f t="shared" si="5"/>
        <v>5</v>
      </c>
      <c r="J11" s="136">
        <f t="shared" si="5"/>
        <v>8</v>
      </c>
      <c r="K11" s="150">
        <f t="shared" si="5"/>
        <v>1</v>
      </c>
      <c r="L11" s="150">
        <f t="shared" si="5"/>
        <v>0</v>
      </c>
      <c r="M11" s="134">
        <f t="shared" si="5"/>
        <v>1</v>
      </c>
      <c r="N11" s="135">
        <f t="shared" si="5"/>
        <v>1</v>
      </c>
      <c r="O11" s="136">
        <f t="shared" si="5"/>
        <v>2</v>
      </c>
      <c r="P11" s="150">
        <f t="shared" si="5"/>
        <v>2</v>
      </c>
      <c r="Q11" s="150">
        <f t="shared" si="5"/>
        <v>0</v>
      </c>
      <c r="R11" s="161"/>
      <c r="S11" s="134">
        <f t="shared" si="5"/>
        <v>8</v>
      </c>
      <c r="T11" s="135">
        <f t="shared" si="5"/>
        <v>5</v>
      </c>
      <c r="U11" s="136">
        <f t="shared" si="5"/>
        <v>13</v>
      </c>
      <c r="V11" s="150">
        <f t="shared" si="5"/>
        <v>56</v>
      </c>
      <c r="W11" s="127"/>
    </row>
    <row r="12" spans="1:23" ht="25.5" customHeight="1" x14ac:dyDescent="0.15">
      <c r="A12" s="146" t="s">
        <v>7</v>
      </c>
      <c r="B12" s="134">
        <v>466</v>
      </c>
      <c r="C12" s="135">
        <v>456</v>
      </c>
      <c r="D12" s="136">
        <f>SUM(B12:C12)</f>
        <v>922</v>
      </c>
      <c r="E12" s="134">
        <v>480</v>
      </c>
      <c r="F12" s="135">
        <v>504</v>
      </c>
      <c r="G12" s="136">
        <f>SUM(E12:F12)</f>
        <v>984</v>
      </c>
      <c r="H12" s="134">
        <v>386</v>
      </c>
      <c r="I12" s="135">
        <v>382</v>
      </c>
      <c r="J12" s="136">
        <f>SUM(H12:I12)</f>
        <v>768</v>
      </c>
      <c r="K12" s="150">
        <v>557</v>
      </c>
      <c r="L12" s="150">
        <v>493</v>
      </c>
      <c r="M12" s="134">
        <v>467</v>
      </c>
      <c r="N12" s="135">
        <v>472</v>
      </c>
      <c r="O12" s="136">
        <f>SUM(M12:N12)</f>
        <v>939</v>
      </c>
      <c r="P12" s="150">
        <v>366</v>
      </c>
      <c r="Q12" s="150">
        <v>331</v>
      </c>
      <c r="R12" s="161">
        <v>313</v>
      </c>
      <c r="S12" s="134">
        <v>335</v>
      </c>
      <c r="T12" s="135">
        <v>329</v>
      </c>
      <c r="U12" s="136">
        <f>SUM(S12:T12)</f>
        <v>664</v>
      </c>
      <c r="V12" s="150">
        <f>SUM(B12,C12,E12,F12,H12,I12,K12,L12,M12,N12,P12,Q12,R12,S12,T12)</f>
        <v>6337</v>
      </c>
      <c r="W12" s="127"/>
    </row>
    <row r="13" spans="1:23" ht="34.5" customHeight="1" x14ac:dyDescent="0.15">
      <c r="A13" s="146" t="s">
        <v>27</v>
      </c>
      <c r="B13" s="137">
        <f>B12/28</f>
        <v>16.642857142857142</v>
      </c>
      <c r="C13" s="138">
        <f t="shared" ref="C13:V13" si="6">C12/28</f>
        <v>16.285714285714285</v>
      </c>
      <c r="D13" s="139">
        <f t="shared" si="6"/>
        <v>32.928571428571431</v>
      </c>
      <c r="E13" s="137">
        <f t="shared" si="6"/>
        <v>17.142857142857142</v>
      </c>
      <c r="F13" s="138">
        <f t="shared" si="6"/>
        <v>18</v>
      </c>
      <c r="G13" s="139">
        <f t="shared" si="6"/>
        <v>35.142857142857146</v>
      </c>
      <c r="H13" s="137">
        <f t="shared" si="6"/>
        <v>13.785714285714286</v>
      </c>
      <c r="I13" s="138">
        <f t="shared" si="6"/>
        <v>13.642857142857142</v>
      </c>
      <c r="J13" s="139">
        <f t="shared" si="6"/>
        <v>27.428571428571427</v>
      </c>
      <c r="K13" s="151">
        <f t="shared" si="6"/>
        <v>19.892857142857142</v>
      </c>
      <c r="L13" s="151">
        <f t="shared" si="6"/>
        <v>17.607142857142858</v>
      </c>
      <c r="M13" s="137">
        <f t="shared" si="6"/>
        <v>16.678571428571427</v>
      </c>
      <c r="N13" s="138">
        <f t="shared" si="6"/>
        <v>16.857142857142858</v>
      </c>
      <c r="O13" s="139">
        <f t="shared" si="6"/>
        <v>33.535714285714285</v>
      </c>
      <c r="P13" s="151">
        <f t="shared" si="6"/>
        <v>13.071428571428571</v>
      </c>
      <c r="Q13" s="151">
        <f t="shared" si="6"/>
        <v>11.821428571428571</v>
      </c>
      <c r="R13" s="162">
        <f t="shared" si="6"/>
        <v>11.178571428571429</v>
      </c>
      <c r="S13" s="137">
        <f t="shared" si="6"/>
        <v>11.964285714285714</v>
      </c>
      <c r="T13" s="138">
        <f t="shared" si="6"/>
        <v>11.75</v>
      </c>
      <c r="U13" s="139">
        <f t="shared" si="6"/>
        <v>23.714285714285715</v>
      </c>
      <c r="V13" s="151">
        <f t="shared" si="6"/>
        <v>226.32142857142858</v>
      </c>
      <c r="W13" s="127"/>
    </row>
    <row r="14" spans="1:23" ht="34.5" customHeight="1" x14ac:dyDescent="0.15">
      <c r="A14" s="146" t="s">
        <v>23</v>
      </c>
      <c r="B14" s="140">
        <f>(B12*100)/(B4*28)</f>
        <v>79.251700680272108</v>
      </c>
      <c r="C14" s="141">
        <f t="shared" ref="C14:V14" si="7">(C12*100)/(C4*28)</f>
        <v>77.551020408163268</v>
      </c>
      <c r="D14" s="142">
        <f t="shared" si="7"/>
        <v>78.401360544217681</v>
      </c>
      <c r="E14" s="140">
        <f t="shared" si="7"/>
        <v>95.238095238095241</v>
      </c>
      <c r="F14" s="141">
        <f t="shared" si="7"/>
        <v>85.714285714285708</v>
      </c>
      <c r="G14" s="142">
        <f t="shared" si="7"/>
        <v>90.109890109890117</v>
      </c>
      <c r="H14" s="140">
        <f t="shared" si="7"/>
        <v>72.556390977443613</v>
      </c>
      <c r="I14" s="141">
        <f t="shared" si="7"/>
        <v>75.793650793650798</v>
      </c>
      <c r="J14" s="142">
        <f t="shared" si="7"/>
        <v>74.131274131274125</v>
      </c>
      <c r="K14" s="152">
        <f t="shared" si="7"/>
        <v>94.72789115646259</v>
      </c>
      <c r="L14" s="152">
        <f t="shared" si="7"/>
        <v>83.843537414965979</v>
      </c>
      <c r="M14" s="140">
        <f t="shared" si="7"/>
        <v>79.421768707482997</v>
      </c>
      <c r="N14" s="141">
        <f t="shared" si="7"/>
        <v>80.27210884353741</v>
      </c>
      <c r="O14" s="142">
        <f t="shared" si="7"/>
        <v>79.84693877551021</v>
      </c>
      <c r="P14" s="152">
        <f t="shared" si="7"/>
        <v>87.142857142857139</v>
      </c>
      <c r="Q14" s="152">
        <f t="shared" si="7"/>
        <v>78.80952380952381</v>
      </c>
      <c r="R14" s="163" t="s">
        <v>38</v>
      </c>
      <c r="S14" s="140">
        <f t="shared" si="7"/>
        <v>66.468253968253961</v>
      </c>
      <c r="T14" s="141">
        <f t="shared" si="7"/>
        <v>65.277777777777771</v>
      </c>
      <c r="U14" s="142">
        <f t="shared" si="7"/>
        <v>65.873015873015873</v>
      </c>
      <c r="V14" s="152">
        <f t="shared" si="7"/>
        <v>84.448294243070364</v>
      </c>
      <c r="W14" s="127"/>
    </row>
    <row r="15" spans="1:23" ht="30" customHeight="1" x14ac:dyDescent="0.15">
      <c r="A15" s="146" t="s">
        <v>2</v>
      </c>
      <c r="B15" s="134">
        <v>1045</v>
      </c>
      <c r="C15" s="135">
        <v>0</v>
      </c>
      <c r="D15" s="136">
        <f>SUM(B15:C15)</f>
        <v>1045</v>
      </c>
      <c r="E15" s="134">
        <v>918</v>
      </c>
      <c r="F15" s="135">
        <v>0</v>
      </c>
      <c r="G15" s="136">
        <f>SUM(E15:F15)</f>
        <v>918</v>
      </c>
      <c r="H15" s="134">
        <v>124</v>
      </c>
      <c r="I15" s="135">
        <v>1300</v>
      </c>
      <c r="J15" s="136">
        <f>SUM(H15:I15)</f>
        <v>1424</v>
      </c>
      <c r="K15" s="150">
        <v>0</v>
      </c>
      <c r="L15" s="150">
        <v>0</v>
      </c>
      <c r="M15" s="134">
        <v>0</v>
      </c>
      <c r="N15" s="135">
        <v>0</v>
      </c>
      <c r="O15" s="136">
        <f>SUM(M15:N15)</f>
        <v>0</v>
      </c>
      <c r="P15" s="150">
        <v>384</v>
      </c>
      <c r="Q15" s="150">
        <v>0</v>
      </c>
      <c r="R15" s="161">
        <v>92</v>
      </c>
      <c r="S15" s="134">
        <v>554</v>
      </c>
      <c r="T15" s="135">
        <v>330</v>
      </c>
      <c r="U15" s="136">
        <f>SUM(S15:T15)</f>
        <v>884</v>
      </c>
      <c r="V15" s="150">
        <f>SUM(B15,C15,E15,F15,H15,I15,K15,L15,M15,N15,P15,Q15,R15,S15,T15)</f>
        <v>4747</v>
      </c>
      <c r="W15" s="127"/>
    </row>
    <row r="16" spans="1:23" ht="36.75" customHeight="1" thickBot="1" x14ac:dyDescent="0.2">
      <c r="A16" s="157" t="s">
        <v>3</v>
      </c>
      <c r="B16" s="143">
        <f t="shared" ref="B16:V16" si="8">B15/B8</f>
        <v>1045</v>
      </c>
      <c r="C16" s="143" t="e">
        <f t="shared" si="8"/>
        <v>#DIV/0!</v>
      </c>
      <c r="D16" s="143">
        <f t="shared" si="8"/>
        <v>1045</v>
      </c>
      <c r="E16" s="143">
        <f t="shared" si="8"/>
        <v>918</v>
      </c>
      <c r="F16" s="143" t="e">
        <f t="shared" si="8"/>
        <v>#DIV/0!</v>
      </c>
      <c r="G16" s="143">
        <f t="shared" si="8"/>
        <v>918</v>
      </c>
      <c r="H16" s="143">
        <f t="shared" si="8"/>
        <v>62</v>
      </c>
      <c r="I16" s="143">
        <f t="shared" si="8"/>
        <v>325</v>
      </c>
      <c r="J16" s="143">
        <f t="shared" si="8"/>
        <v>237.33333333333334</v>
      </c>
      <c r="K16" s="143" t="e">
        <f t="shared" si="8"/>
        <v>#DIV/0!</v>
      </c>
      <c r="L16" s="143" t="e">
        <f t="shared" si="8"/>
        <v>#DIV/0!</v>
      </c>
      <c r="M16" s="143" t="e">
        <f t="shared" si="8"/>
        <v>#DIV/0!</v>
      </c>
      <c r="N16" s="143" t="e">
        <f t="shared" si="8"/>
        <v>#DIV/0!</v>
      </c>
      <c r="O16" s="143" t="e">
        <f t="shared" si="8"/>
        <v>#DIV/0!</v>
      </c>
      <c r="P16" s="143">
        <f t="shared" si="8"/>
        <v>192</v>
      </c>
      <c r="Q16" s="143" t="e">
        <f t="shared" si="8"/>
        <v>#DIV/0!</v>
      </c>
      <c r="R16" s="143">
        <f t="shared" si="8"/>
        <v>15.333333333333334</v>
      </c>
      <c r="S16" s="143">
        <f t="shared" si="8"/>
        <v>79.142857142857139</v>
      </c>
      <c r="T16" s="143">
        <f t="shared" si="8"/>
        <v>82.5</v>
      </c>
      <c r="U16" s="143">
        <f t="shared" si="8"/>
        <v>80.36363636363636</v>
      </c>
      <c r="V16" s="143">
        <f t="shared" si="8"/>
        <v>175.81481481481481</v>
      </c>
      <c r="W16" s="127"/>
    </row>
    <row r="17" spans="1:23" ht="16.5" customHeight="1" x14ac:dyDescent="0.1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17"/>
  <sheetViews>
    <sheetView zoomScale="159" zoomScaleNormal="85" workbookViewId="0">
      <selection activeCell="B16" sqref="B16:V16"/>
    </sheetView>
  </sheetViews>
  <sheetFormatPr baseColWidth="10" defaultRowHeight="33" customHeight="1" x14ac:dyDescent="0.15"/>
  <cols>
    <col min="1" max="1" width="16.83203125" style="170" customWidth="1"/>
    <col min="2" max="3" width="6.6640625" style="2" customWidth="1"/>
    <col min="4" max="4" width="8.1640625" style="4" customWidth="1"/>
    <col min="5" max="6" width="6.6640625" style="2" customWidth="1"/>
    <col min="7" max="7" width="7.83203125" style="4" customWidth="1"/>
    <col min="8" max="9" width="6.6640625" style="2" customWidth="1"/>
    <col min="10" max="10" width="8.6640625" style="4" customWidth="1"/>
    <col min="11" max="14" width="6.6640625" style="2" customWidth="1"/>
    <col min="15" max="15" width="9.5" style="4" customWidth="1"/>
    <col min="16" max="17" width="6.6640625" style="2" customWidth="1"/>
    <col min="18" max="18" width="7.83203125" style="2" customWidth="1"/>
    <col min="19" max="20" width="6.6640625" style="2" customWidth="1"/>
    <col min="21" max="21" width="8.33203125" style="5" customWidth="1"/>
    <col min="22" max="22" width="8.33203125" style="4" customWidth="1"/>
    <col min="23" max="23" width="20.6640625" style="2" customWidth="1"/>
    <col min="24" max="257" width="11.5" style="1"/>
    <col min="258" max="258" width="21.33203125" style="1" customWidth="1"/>
    <col min="259" max="277" width="7.5" style="1" customWidth="1"/>
    <col min="278" max="278" width="9.33203125" style="1" customWidth="1"/>
    <col min="279" max="279" width="20.6640625" style="1" customWidth="1"/>
    <col min="280" max="513" width="11.5" style="1"/>
    <col min="514" max="514" width="21.33203125" style="1" customWidth="1"/>
    <col min="515" max="533" width="7.5" style="1" customWidth="1"/>
    <col min="534" max="534" width="9.33203125" style="1" customWidth="1"/>
    <col min="535" max="535" width="20.6640625" style="1" customWidth="1"/>
    <col min="536" max="769" width="11.5" style="1"/>
    <col min="770" max="770" width="21.33203125" style="1" customWidth="1"/>
    <col min="771" max="789" width="7.5" style="1" customWidth="1"/>
    <col min="790" max="790" width="9.33203125" style="1" customWidth="1"/>
    <col min="791" max="791" width="20.6640625" style="1" customWidth="1"/>
    <col min="792" max="1025" width="11.5" style="1"/>
    <col min="1026" max="1026" width="21.33203125" style="1" customWidth="1"/>
    <col min="1027" max="1045" width="7.5" style="1" customWidth="1"/>
    <col min="1046" max="1046" width="9.33203125" style="1" customWidth="1"/>
    <col min="1047" max="1047" width="20.6640625" style="1" customWidth="1"/>
    <col min="1048" max="1281" width="11.5" style="1"/>
    <col min="1282" max="1282" width="21.33203125" style="1" customWidth="1"/>
    <col min="1283" max="1301" width="7.5" style="1" customWidth="1"/>
    <col min="1302" max="1302" width="9.33203125" style="1" customWidth="1"/>
    <col min="1303" max="1303" width="20.6640625" style="1" customWidth="1"/>
    <col min="1304" max="1537" width="11.5" style="1"/>
    <col min="1538" max="1538" width="21.33203125" style="1" customWidth="1"/>
    <col min="1539" max="1557" width="7.5" style="1" customWidth="1"/>
    <col min="1558" max="1558" width="9.33203125" style="1" customWidth="1"/>
    <col min="1559" max="1559" width="20.6640625" style="1" customWidth="1"/>
    <col min="1560" max="1793" width="11.5" style="1"/>
    <col min="1794" max="1794" width="21.33203125" style="1" customWidth="1"/>
    <col min="1795" max="1813" width="7.5" style="1" customWidth="1"/>
    <col min="1814" max="1814" width="9.33203125" style="1" customWidth="1"/>
    <col min="1815" max="1815" width="20.6640625" style="1" customWidth="1"/>
    <col min="1816" max="2049" width="11.5" style="1"/>
    <col min="2050" max="2050" width="21.33203125" style="1" customWidth="1"/>
    <col min="2051" max="2069" width="7.5" style="1" customWidth="1"/>
    <col min="2070" max="2070" width="9.33203125" style="1" customWidth="1"/>
    <col min="2071" max="2071" width="20.6640625" style="1" customWidth="1"/>
    <col min="2072" max="2305" width="11.5" style="1"/>
    <col min="2306" max="2306" width="21.33203125" style="1" customWidth="1"/>
    <col min="2307" max="2325" width="7.5" style="1" customWidth="1"/>
    <col min="2326" max="2326" width="9.33203125" style="1" customWidth="1"/>
    <col min="2327" max="2327" width="20.6640625" style="1" customWidth="1"/>
    <col min="2328" max="2561" width="11.5" style="1"/>
    <col min="2562" max="2562" width="21.33203125" style="1" customWidth="1"/>
    <col min="2563" max="2581" width="7.5" style="1" customWidth="1"/>
    <col min="2582" max="2582" width="9.33203125" style="1" customWidth="1"/>
    <col min="2583" max="2583" width="20.6640625" style="1" customWidth="1"/>
    <col min="2584" max="2817" width="11.5" style="1"/>
    <col min="2818" max="2818" width="21.33203125" style="1" customWidth="1"/>
    <col min="2819" max="2837" width="7.5" style="1" customWidth="1"/>
    <col min="2838" max="2838" width="9.33203125" style="1" customWidth="1"/>
    <col min="2839" max="2839" width="20.6640625" style="1" customWidth="1"/>
    <col min="2840" max="3073" width="11.5" style="1"/>
    <col min="3074" max="3074" width="21.33203125" style="1" customWidth="1"/>
    <col min="3075" max="3093" width="7.5" style="1" customWidth="1"/>
    <col min="3094" max="3094" width="9.33203125" style="1" customWidth="1"/>
    <col min="3095" max="3095" width="20.6640625" style="1" customWidth="1"/>
    <col min="3096" max="3329" width="11.5" style="1"/>
    <col min="3330" max="3330" width="21.33203125" style="1" customWidth="1"/>
    <col min="3331" max="3349" width="7.5" style="1" customWidth="1"/>
    <col min="3350" max="3350" width="9.33203125" style="1" customWidth="1"/>
    <col min="3351" max="3351" width="20.6640625" style="1" customWidth="1"/>
    <col min="3352" max="3585" width="11.5" style="1"/>
    <col min="3586" max="3586" width="21.33203125" style="1" customWidth="1"/>
    <col min="3587" max="3605" width="7.5" style="1" customWidth="1"/>
    <col min="3606" max="3606" width="9.33203125" style="1" customWidth="1"/>
    <col min="3607" max="3607" width="20.6640625" style="1" customWidth="1"/>
    <col min="3608" max="3841" width="11.5" style="1"/>
    <col min="3842" max="3842" width="21.33203125" style="1" customWidth="1"/>
    <col min="3843" max="3861" width="7.5" style="1" customWidth="1"/>
    <col min="3862" max="3862" width="9.33203125" style="1" customWidth="1"/>
    <col min="3863" max="3863" width="20.6640625" style="1" customWidth="1"/>
    <col min="3864" max="4097" width="11.5" style="1"/>
    <col min="4098" max="4098" width="21.33203125" style="1" customWidth="1"/>
    <col min="4099" max="4117" width="7.5" style="1" customWidth="1"/>
    <col min="4118" max="4118" width="9.33203125" style="1" customWidth="1"/>
    <col min="4119" max="4119" width="20.6640625" style="1" customWidth="1"/>
    <col min="4120" max="4353" width="11.5" style="1"/>
    <col min="4354" max="4354" width="21.33203125" style="1" customWidth="1"/>
    <col min="4355" max="4373" width="7.5" style="1" customWidth="1"/>
    <col min="4374" max="4374" width="9.33203125" style="1" customWidth="1"/>
    <col min="4375" max="4375" width="20.6640625" style="1" customWidth="1"/>
    <col min="4376" max="4609" width="11.5" style="1"/>
    <col min="4610" max="4610" width="21.33203125" style="1" customWidth="1"/>
    <col min="4611" max="4629" width="7.5" style="1" customWidth="1"/>
    <col min="4630" max="4630" width="9.33203125" style="1" customWidth="1"/>
    <col min="4631" max="4631" width="20.6640625" style="1" customWidth="1"/>
    <col min="4632" max="4865" width="11.5" style="1"/>
    <col min="4866" max="4866" width="21.33203125" style="1" customWidth="1"/>
    <col min="4867" max="4885" width="7.5" style="1" customWidth="1"/>
    <col min="4886" max="4886" width="9.33203125" style="1" customWidth="1"/>
    <col min="4887" max="4887" width="20.6640625" style="1" customWidth="1"/>
    <col min="4888" max="5121" width="11.5" style="1"/>
    <col min="5122" max="5122" width="21.33203125" style="1" customWidth="1"/>
    <col min="5123" max="5141" width="7.5" style="1" customWidth="1"/>
    <col min="5142" max="5142" width="9.33203125" style="1" customWidth="1"/>
    <col min="5143" max="5143" width="20.6640625" style="1" customWidth="1"/>
    <col min="5144" max="5377" width="11.5" style="1"/>
    <col min="5378" max="5378" width="21.33203125" style="1" customWidth="1"/>
    <col min="5379" max="5397" width="7.5" style="1" customWidth="1"/>
    <col min="5398" max="5398" width="9.33203125" style="1" customWidth="1"/>
    <col min="5399" max="5399" width="20.6640625" style="1" customWidth="1"/>
    <col min="5400" max="5633" width="11.5" style="1"/>
    <col min="5634" max="5634" width="21.33203125" style="1" customWidth="1"/>
    <col min="5635" max="5653" width="7.5" style="1" customWidth="1"/>
    <col min="5654" max="5654" width="9.33203125" style="1" customWidth="1"/>
    <col min="5655" max="5655" width="20.6640625" style="1" customWidth="1"/>
    <col min="5656" max="5889" width="11.5" style="1"/>
    <col min="5890" max="5890" width="21.33203125" style="1" customWidth="1"/>
    <col min="5891" max="5909" width="7.5" style="1" customWidth="1"/>
    <col min="5910" max="5910" width="9.33203125" style="1" customWidth="1"/>
    <col min="5911" max="5911" width="20.6640625" style="1" customWidth="1"/>
    <col min="5912" max="6145" width="11.5" style="1"/>
    <col min="6146" max="6146" width="21.33203125" style="1" customWidth="1"/>
    <col min="6147" max="6165" width="7.5" style="1" customWidth="1"/>
    <col min="6166" max="6166" width="9.33203125" style="1" customWidth="1"/>
    <col min="6167" max="6167" width="20.6640625" style="1" customWidth="1"/>
    <col min="6168" max="6401" width="11.5" style="1"/>
    <col min="6402" max="6402" width="21.33203125" style="1" customWidth="1"/>
    <col min="6403" max="6421" width="7.5" style="1" customWidth="1"/>
    <col min="6422" max="6422" width="9.33203125" style="1" customWidth="1"/>
    <col min="6423" max="6423" width="20.6640625" style="1" customWidth="1"/>
    <col min="6424" max="6657" width="11.5" style="1"/>
    <col min="6658" max="6658" width="21.33203125" style="1" customWidth="1"/>
    <col min="6659" max="6677" width="7.5" style="1" customWidth="1"/>
    <col min="6678" max="6678" width="9.33203125" style="1" customWidth="1"/>
    <col min="6679" max="6679" width="20.6640625" style="1" customWidth="1"/>
    <col min="6680" max="6913" width="11.5" style="1"/>
    <col min="6914" max="6914" width="21.33203125" style="1" customWidth="1"/>
    <col min="6915" max="6933" width="7.5" style="1" customWidth="1"/>
    <col min="6934" max="6934" width="9.33203125" style="1" customWidth="1"/>
    <col min="6935" max="6935" width="20.6640625" style="1" customWidth="1"/>
    <col min="6936" max="7169" width="11.5" style="1"/>
    <col min="7170" max="7170" width="21.33203125" style="1" customWidth="1"/>
    <col min="7171" max="7189" width="7.5" style="1" customWidth="1"/>
    <col min="7190" max="7190" width="9.33203125" style="1" customWidth="1"/>
    <col min="7191" max="7191" width="20.6640625" style="1" customWidth="1"/>
    <col min="7192" max="7425" width="11.5" style="1"/>
    <col min="7426" max="7426" width="21.33203125" style="1" customWidth="1"/>
    <col min="7427" max="7445" width="7.5" style="1" customWidth="1"/>
    <col min="7446" max="7446" width="9.33203125" style="1" customWidth="1"/>
    <col min="7447" max="7447" width="20.6640625" style="1" customWidth="1"/>
    <col min="7448" max="7681" width="11.5" style="1"/>
    <col min="7682" max="7682" width="21.33203125" style="1" customWidth="1"/>
    <col min="7683" max="7701" width="7.5" style="1" customWidth="1"/>
    <col min="7702" max="7702" width="9.33203125" style="1" customWidth="1"/>
    <col min="7703" max="7703" width="20.6640625" style="1" customWidth="1"/>
    <col min="7704" max="7937" width="11.5" style="1"/>
    <col min="7938" max="7938" width="21.33203125" style="1" customWidth="1"/>
    <col min="7939" max="7957" width="7.5" style="1" customWidth="1"/>
    <col min="7958" max="7958" width="9.33203125" style="1" customWidth="1"/>
    <col min="7959" max="7959" width="20.6640625" style="1" customWidth="1"/>
    <col min="7960" max="8193" width="11.5" style="1"/>
    <col min="8194" max="8194" width="21.33203125" style="1" customWidth="1"/>
    <col min="8195" max="8213" width="7.5" style="1" customWidth="1"/>
    <col min="8214" max="8214" width="9.33203125" style="1" customWidth="1"/>
    <col min="8215" max="8215" width="20.6640625" style="1" customWidth="1"/>
    <col min="8216" max="8449" width="11.5" style="1"/>
    <col min="8450" max="8450" width="21.33203125" style="1" customWidth="1"/>
    <col min="8451" max="8469" width="7.5" style="1" customWidth="1"/>
    <col min="8470" max="8470" width="9.33203125" style="1" customWidth="1"/>
    <col min="8471" max="8471" width="20.6640625" style="1" customWidth="1"/>
    <col min="8472" max="8705" width="11.5" style="1"/>
    <col min="8706" max="8706" width="21.33203125" style="1" customWidth="1"/>
    <col min="8707" max="8725" width="7.5" style="1" customWidth="1"/>
    <col min="8726" max="8726" width="9.33203125" style="1" customWidth="1"/>
    <col min="8727" max="8727" width="20.6640625" style="1" customWidth="1"/>
    <col min="8728" max="8961" width="11.5" style="1"/>
    <col min="8962" max="8962" width="21.33203125" style="1" customWidth="1"/>
    <col min="8963" max="8981" width="7.5" style="1" customWidth="1"/>
    <col min="8982" max="8982" width="9.33203125" style="1" customWidth="1"/>
    <col min="8983" max="8983" width="20.6640625" style="1" customWidth="1"/>
    <col min="8984" max="9217" width="11.5" style="1"/>
    <col min="9218" max="9218" width="21.33203125" style="1" customWidth="1"/>
    <col min="9219" max="9237" width="7.5" style="1" customWidth="1"/>
    <col min="9238" max="9238" width="9.33203125" style="1" customWidth="1"/>
    <col min="9239" max="9239" width="20.6640625" style="1" customWidth="1"/>
    <col min="9240" max="9473" width="11.5" style="1"/>
    <col min="9474" max="9474" width="21.33203125" style="1" customWidth="1"/>
    <col min="9475" max="9493" width="7.5" style="1" customWidth="1"/>
    <col min="9494" max="9494" width="9.33203125" style="1" customWidth="1"/>
    <col min="9495" max="9495" width="20.6640625" style="1" customWidth="1"/>
    <col min="9496" max="9729" width="11.5" style="1"/>
    <col min="9730" max="9730" width="21.33203125" style="1" customWidth="1"/>
    <col min="9731" max="9749" width="7.5" style="1" customWidth="1"/>
    <col min="9750" max="9750" width="9.33203125" style="1" customWidth="1"/>
    <col min="9751" max="9751" width="20.6640625" style="1" customWidth="1"/>
    <col min="9752" max="9985" width="11.5" style="1"/>
    <col min="9986" max="9986" width="21.33203125" style="1" customWidth="1"/>
    <col min="9987" max="10005" width="7.5" style="1" customWidth="1"/>
    <col min="10006" max="10006" width="9.33203125" style="1" customWidth="1"/>
    <col min="10007" max="10007" width="20.6640625" style="1" customWidth="1"/>
    <col min="10008" max="10241" width="11.5" style="1"/>
    <col min="10242" max="10242" width="21.33203125" style="1" customWidth="1"/>
    <col min="10243" max="10261" width="7.5" style="1" customWidth="1"/>
    <col min="10262" max="10262" width="9.33203125" style="1" customWidth="1"/>
    <col min="10263" max="10263" width="20.6640625" style="1" customWidth="1"/>
    <col min="10264" max="10497" width="11.5" style="1"/>
    <col min="10498" max="10498" width="21.33203125" style="1" customWidth="1"/>
    <col min="10499" max="10517" width="7.5" style="1" customWidth="1"/>
    <col min="10518" max="10518" width="9.33203125" style="1" customWidth="1"/>
    <col min="10519" max="10519" width="20.6640625" style="1" customWidth="1"/>
    <col min="10520" max="10753" width="11.5" style="1"/>
    <col min="10754" max="10754" width="21.33203125" style="1" customWidth="1"/>
    <col min="10755" max="10773" width="7.5" style="1" customWidth="1"/>
    <col min="10774" max="10774" width="9.33203125" style="1" customWidth="1"/>
    <col min="10775" max="10775" width="20.6640625" style="1" customWidth="1"/>
    <col min="10776" max="11009" width="11.5" style="1"/>
    <col min="11010" max="11010" width="21.33203125" style="1" customWidth="1"/>
    <col min="11011" max="11029" width="7.5" style="1" customWidth="1"/>
    <col min="11030" max="11030" width="9.33203125" style="1" customWidth="1"/>
    <col min="11031" max="11031" width="20.6640625" style="1" customWidth="1"/>
    <col min="11032" max="11265" width="11.5" style="1"/>
    <col min="11266" max="11266" width="21.33203125" style="1" customWidth="1"/>
    <col min="11267" max="11285" width="7.5" style="1" customWidth="1"/>
    <col min="11286" max="11286" width="9.33203125" style="1" customWidth="1"/>
    <col min="11287" max="11287" width="20.6640625" style="1" customWidth="1"/>
    <col min="11288" max="11521" width="11.5" style="1"/>
    <col min="11522" max="11522" width="21.33203125" style="1" customWidth="1"/>
    <col min="11523" max="11541" width="7.5" style="1" customWidth="1"/>
    <col min="11542" max="11542" width="9.33203125" style="1" customWidth="1"/>
    <col min="11543" max="11543" width="20.6640625" style="1" customWidth="1"/>
    <col min="11544" max="11777" width="11.5" style="1"/>
    <col min="11778" max="11778" width="21.33203125" style="1" customWidth="1"/>
    <col min="11779" max="11797" width="7.5" style="1" customWidth="1"/>
    <col min="11798" max="11798" width="9.33203125" style="1" customWidth="1"/>
    <col min="11799" max="11799" width="20.6640625" style="1" customWidth="1"/>
    <col min="11800" max="12033" width="11.5" style="1"/>
    <col min="12034" max="12034" width="21.33203125" style="1" customWidth="1"/>
    <col min="12035" max="12053" width="7.5" style="1" customWidth="1"/>
    <col min="12054" max="12054" width="9.33203125" style="1" customWidth="1"/>
    <col min="12055" max="12055" width="20.6640625" style="1" customWidth="1"/>
    <col min="12056" max="12289" width="11.5" style="1"/>
    <col min="12290" max="12290" width="21.33203125" style="1" customWidth="1"/>
    <col min="12291" max="12309" width="7.5" style="1" customWidth="1"/>
    <col min="12310" max="12310" width="9.33203125" style="1" customWidth="1"/>
    <col min="12311" max="12311" width="20.6640625" style="1" customWidth="1"/>
    <col min="12312" max="12545" width="11.5" style="1"/>
    <col min="12546" max="12546" width="21.33203125" style="1" customWidth="1"/>
    <col min="12547" max="12565" width="7.5" style="1" customWidth="1"/>
    <col min="12566" max="12566" width="9.33203125" style="1" customWidth="1"/>
    <col min="12567" max="12567" width="20.6640625" style="1" customWidth="1"/>
    <col min="12568" max="12801" width="11.5" style="1"/>
    <col min="12802" max="12802" width="21.33203125" style="1" customWidth="1"/>
    <col min="12803" max="12821" width="7.5" style="1" customWidth="1"/>
    <col min="12822" max="12822" width="9.33203125" style="1" customWidth="1"/>
    <col min="12823" max="12823" width="20.6640625" style="1" customWidth="1"/>
    <col min="12824" max="13057" width="11.5" style="1"/>
    <col min="13058" max="13058" width="21.33203125" style="1" customWidth="1"/>
    <col min="13059" max="13077" width="7.5" style="1" customWidth="1"/>
    <col min="13078" max="13078" width="9.33203125" style="1" customWidth="1"/>
    <col min="13079" max="13079" width="20.6640625" style="1" customWidth="1"/>
    <col min="13080" max="13313" width="11.5" style="1"/>
    <col min="13314" max="13314" width="21.33203125" style="1" customWidth="1"/>
    <col min="13315" max="13333" width="7.5" style="1" customWidth="1"/>
    <col min="13334" max="13334" width="9.33203125" style="1" customWidth="1"/>
    <col min="13335" max="13335" width="20.6640625" style="1" customWidth="1"/>
    <col min="13336" max="13569" width="11.5" style="1"/>
    <col min="13570" max="13570" width="21.33203125" style="1" customWidth="1"/>
    <col min="13571" max="13589" width="7.5" style="1" customWidth="1"/>
    <col min="13590" max="13590" width="9.33203125" style="1" customWidth="1"/>
    <col min="13591" max="13591" width="20.6640625" style="1" customWidth="1"/>
    <col min="13592" max="13825" width="11.5" style="1"/>
    <col min="13826" max="13826" width="21.33203125" style="1" customWidth="1"/>
    <col min="13827" max="13845" width="7.5" style="1" customWidth="1"/>
    <col min="13846" max="13846" width="9.33203125" style="1" customWidth="1"/>
    <col min="13847" max="13847" width="20.6640625" style="1" customWidth="1"/>
    <col min="13848" max="14081" width="11.5" style="1"/>
    <col min="14082" max="14082" width="21.33203125" style="1" customWidth="1"/>
    <col min="14083" max="14101" width="7.5" style="1" customWidth="1"/>
    <col min="14102" max="14102" width="9.33203125" style="1" customWidth="1"/>
    <col min="14103" max="14103" width="20.6640625" style="1" customWidth="1"/>
    <col min="14104" max="14337" width="11.5" style="1"/>
    <col min="14338" max="14338" width="21.33203125" style="1" customWidth="1"/>
    <col min="14339" max="14357" width="7.5" style="1" customWidth="1"/>
    <col min="14358" max="14358" width="9.33203125" style="1" customWidth="1"/>
    <col min="14359" max="14359" width="20.6640625" style="1" customWidth="1"/>
    <col min="14360" max="14593" width="11.5" style="1"/>
    <col min="14594" max="14594" width="21.33203125" style="1" customWidth="1"/>
    <col min="14595" max="14613" width="7.5" style="1" customWidth="1"/>
    <col min="14614" max="14614" width="9.33203125" style="1" customWidth="1"/>
    <col min="14615" max="14615" width="20.6640625" style="1" customWidth="1"/>
    <col min="14616" max="14849" width="11.5" style="1"/>
    <col min="14850" max="14850" width="21.33203125" style="1" customWidth="1"/>
    <col min="14851" max="14869" width="7.5" style="1" customWidth="1"/>
    <col min="14870" max="14870" width="9.33203125" style="1" customWidth="1"/>
    <col min="14871" max="14871" width="20.6640625" style="1" customWidth="1"/>
    <col min="14872" max="15105" width="11.5" style="1"/>
    <col min="15106" max="15106" width="21.33203125" style="1" customWidth="1"/>
    <col min="15107" max="15125" width="7.5" style="1" customWidth="1"/>
    <col min="15126" max="15126" width="9.33203125" style="1" customWidth="1"/>
    <col min="15127" max="15127" width="20.6640625" style="1" customWidth="1"/>
    <col min="15128" max="15361" width="11.5" style="1"/>
    <col min="15362" max="15362" width="21.33203125" style="1" customWidth="1"/>
    <col min="15363" max="15381" width="7.5" style="1" customWidth="1"/>
    <col min="15382" max="15382" width="9.33203125" style="1" customWidth="1"/>
    <col min="15383" max="15383" width="20.6640625" style="1" customWidth="1"/>
    <col min="15384" max="15617" width="11.5" style="1"/>
    <col min="15618" max="15618" width="21.33203125" style="1" customWidth="1"/>
    <col min="15619" max="15637" width="7.5" style="1" customWidth="1"/>
    <col min="15638" max="15638" width="9.33203125" style="1" customWidth="1"/>
    <col min="15639" max="15639" width="20.6640625" style="1" customWidth="1"/>
    <col min="15640" max="15873" width="11.5" style="1"/>
    <col min="15874" max="15874" width="21.33203125" style="1" customWidth="1"/>
    <col min="15875" max="15893" width="7.5" style="1" customWidth="1"/>
    <col min="15894" max="15894" width="9.33203125" style="1" customWidth="1"/>
    <col min="15895" max="15895" width="20.6640625" style="1" customWidth="1"/>
    <col min="15896" max="16129" width="11.5" style="1"/>
    <col min="16130" max="16130" width="21.33203125" style="1" customWidth="1"/>
    <col min="16131" max="16149" width="7.5" style="1" customWidth="1"/>
    <col min="16150" max="16150" width="9.33203125" style="1" customWidth="1"/>
    <col min="16151" max="16151" width="20.6640625" style="1" customWidth="1"/>
    <col min="16152" max="16384" width="11.5" style="1"/>
  </cols>
  <sheetData>
    <row r="1" spans="1:27" ht="20.25" customHeight="1" x14ac:dyDescent="0.2">
      <c r="I1" s="12"/>
      <c r="J1" s="13" t="s">
        <v>28</v>
      </c>
      <c r="K1" s="12"/>
    </row>
    <row r="2" spans="1:27" ht="17.25" customHeight="1" thickBot="1" x14ac:dyDescent="0.2">
      <c r="W2" s="1"/>
    </row>
    <row r="3" spans="1:27" ht="36" customHeight="1" thickBot="1" x14ac:dyDescent="0.3">
      <c r="A3" s="66" t="s">
        <v>48</v>
      </c>
      <c r="B3" s="22" t="s">
        <v>8</v>
      </c>
      <c r="C3" s="23" t="s">
        <v>9</v>
      </c>
      <c r="D3" s="25" t="s">
        <v>30</v>
      </c>
      <c r="E3" s="22" t="s">
        <v>10</v>
      </c>
      <c r="F3" s="23" t="s">
        <v>11</v>
      </c>
      <c r="G3" s="25" t="s">
        <v>31</v>
      </c>
      <c r="H3" s="22" t="s">
        <v>12</v>
      </c>
      <c r="I3" s="23" t="s">
        <v>13</v>
      </c>
      <c r="J3" s="25" t="s">
        <v>32</v>
      </c>
      <c r="K3" s="59" t="s">
        <v>14</v>
      </c>
      <c r="L3" s="59" t="s">
        <v>15</v>
      </c>
      <c r="M3" s="22" t="s">
        <v>16</v>
      </c>
      <c r="N3" s="23" t="s">
        <v>17</v>
      </c>
      <c r="O3" s="25" t="s">
        <v>33</v>
      </c>
      <c r="P3" s="59" t="s">
        <v>18</v>
      </c>
      <c r="Q3" s="89" t="s">
        <v>19</v>
      </c>
      <c r="R3" s="165" t="s">
        <v>29</v>
      </c>
      <c r="S3" s="22" t="s">
        <v>20</v>
      </c>
      <c r="T3" s="23" t="s">
        <v>21</v>
      </c>
      <c r="U3" s="25" t="s">
        <v>34</v>
      </c>
      <c r="V3" s="158" t="s">
        <v>24</v>
      </c>
      <c r="W3" s="1"/>
    </row>
    <row r="4" spans="1:27" ht="30.75" customHeight="1" thickBot="1" x14ac:dyDescent="0.2">
      <c r="A4" s="171" t="s">
        <v>22</v>
      </c>
      <c r="B4" s="45">
        <v>21</v>
      </c>
      <c r="C4" s="38">
        <v>21</v>
      </c>
      <c r="D4" s="31">
        <f>SUM(B4:C4)</f>
        <v>42</v>
      </c>
      <c r="E4" s="45">
        <v>18</v>
      </c>
      <c r="F4" s="38">
        <v>21</v>
      </c>
      <c r="G4" s="31">
        <f t="shared" ref="G4" si="0">SUM(E4:F4)</f>
        <v>39</v>
      </c>
      <c r="H4" s="45">
        <v>19</v>
      </c>
      <c r="I4" s="38">
        <v>18</v>
      </c>
      <c r="J4" s="31">
        <f>SUM(H4:I4)</f>
        <v>37</v>
      </c>
      <c r="K4" s="27">
        <v>21</v>
      </c>
      <c r="L4" s="27">
        <v>21</v>
      </c>
      <c r="M4" s="45">
        <v>21</v>
      </c>
      <c r="N4" s="38">
        <v>21</v>
      </c>
      <c r="O4" s="31">
        <f>SUM(M4:N4)</f>
        <v>42</v>
      </c>
      <c r="P4" s="27">
        <v>15</v>
      </c>
      <c r="Q4" s="87">
        <v>15</v>
      </c>
      <c r="R4" s="166" t="s">
        <v>38</v>
      </c>
      <c r="S4" s="45">
        <v>18</v>
      </c>
      <c r="T4" s="38">
        <v>18</v>
      </c>
      <c r="U4" s="31">
        <f>SUM(S4:T4)</f>
        <v>36</v>
      </c>
      <c r="V4" s="159">
        <f>SUM(B4,C4,E4,F4,H4,I4,K4,L4,M4,N4,P4,Q4,S4,T4)</f>
        <v>268</v>
      </c>
      <c r="W4" s="1"/>
    </row>
    <row r="5" spans="1:27" ht="25.5" customHeight="1" thickTop="1" x14ac:dyDescent="0.15">
      <c r="A5" s="172" t="s">
        <v>25</v>
      </c>
      <c r="B5" s="28">
        <v>0</v>
      </c>
      <c r="C5" s="29">
        <v>0</v>
      </c>
      <c r="D5" s="30">
        <f>SUM(B5:C5)</f>
        <v>0</v>
      </c>
      <c r="E5" s="28">
        <v>0</v>
      </c>
      <c r="F5" s="29">
        <v>0</v>
      </c>
      <c r="G5" s="30">
        <f t="shared" ref="G5:G9" si="1">SUM(E5:F5)</f>
        <v>0</v>
      </c>
      <c r="H5" s="28">
        <v>0</v>
      </c>
      <c r="I5" s="29">
        <v>0</v>
      </c>
      <c r="J5" s="30">
        <f>SUM(H5:I5)</f>
        <v>0</v>
      </c>
      <c r="K5" s="34">
        <v>0</v>
      </c>
      <c r="L5" s="34">
        <v>0</v>
      </c>
      <c r="M5" s="28">
        <v>0</v>
      </c>
      <c r="N5" s="29">
        <v>0</v>
      </c>
      <c r="O5" s="30">
        <f>SUM(M5:N5)</f>
        <v>0</v>
      </c>
      <c r="P5" s="34">
        <v>2</v>
      </c>
      <c r="Q5" s="33">
        <v>0</v>
      </c>
      <c r="R5" s="167">
        <v>29</v>
      </c>
      <c r="S5" s="28">
        <v>3</v>
      </c>
      <c r="T5" s="29">
        <v>0</v>
      </c>
      <c r="U5" s="30">
        <f>SUM(S5:T5)</f>
        <v>3</v>
      </c>
      <c r="V5" s="36">
        <f>SUM(B5,C5,E5,F5,H5,I5,K5,L5,M5,N5,P5,Q5,R5,S5,T5)</f>
        <v>34</v>
      </c>
      <c r="W5" s="1"/>
    </row>
    <row r="6" spans="1:27" ht="25.5" customHeight="1" x14ac:dyDescent="0.15">
      <c r="A6" s="173" t="s">
        <v>0</v>
      </c>
      <c r="B6" s="28">
        <v>0</v>
      </c>
      <c r="C6" s="29">
        <v>1</v>
      </c>
      <c r="D6" s="30">
        <f>SUM(B6:C6)</f>
        <v>1</v>
      </c>
      <c r="E6" s="28">
        <v>0</v>
      </c>
      <c r="F6" s="29">
        <v>0</v>
      </c>
      <c r="G6" s="30">
        <f t="shared" si="1"/>
        <v>0</v>
      </c>
      <c r="H6" s="28">
        <v>3</v>
      </c>
      <c r="I6" s="29">
        <v>5</v>
      </c>
      <c r="J6" s="30">
        <f>SUM(H6:I6)</f>
        <v>8</v>
      </c>
      <c r="K6" s="34">
        <v>1</v>
      </c>
      <c r="L6" s="34">
        <v>2</v>
      </c>
      <c r="M6" s="28">
        <v>1</v>
      </c>
      <c r="N6" s="29">
        <v>1</v>
      </c>
      <c r="O6" s="30">
        <f>SUM(M6:N6)</f>
        <v>2</v>
      </c>
      <c r="P6" s="34">
        <v>0</v>
      </c>
      <c r="Q6" s="33">
        <v>1</v>
      </c>
      <c r="R6" s="167">
        <v>1</v>
      </c>
      <c r="S6" s="28">
        <v>8</v>
      </c>
      <c r="T6" s="29">
        <v>8</v>
      </c>
      <c r="U6" s="30">
        <f>SUM(S6:T6)</f>
        <v>16</v>
      </c>
      <c r="V6" s="36">
        <f>SUM(B6,C6,E6,F6,H6,I6,K6,L6,M6,N6,P6,Q6,R6,S6,T6)</f>
        <v>32</v>
      </c>
      <c r="W6" s="1"/>
    </row>
    <row r="7" spans="1:27" ht="25.5" customHeight="1" thickBot="1" x14ac:dyDescent="0.2">
      <c r="A7" s="174" t="s">
        <v>6</v>
      </c>
      <c r="B7" s="28">
        <f>SUM(B5:B6)</f>
        <v>0</v>
      </c>
      <c r="C7" s="29">
        <f>SUM(C5:C6)</f>
        <v>1</v>
      </c>
      <c r="D7" s="30">
        <f>SUM(D5:D6)</f>
        <v>1</v>
      </c>
      <c r="E7" s="28">
        <f t="shared" ref="E7:F7" si="2">SUM(E5:E6)</f>
        <v>0</v>
      </c>
      <c r="F7" s="29">
        <f t="shared" si="2"/>
        <v>0</v>
      </c>
      <c r="G7" s="30">
        <f t="shared" si="1"/>
        <v>0</v>
      </c>
      <c r="H7" s="28">
        <f>SUM(H5:H6)</f>
        <v>3</v>
      </c>
      <c r="I7" s="29">
        <f>SUM(I5:I6)</f>
        <v>5</v>
      </c>
      <c r="J7" s="30">
        <f t="shared" ref="J7" si="3">H7+I7</f>
        <v>8</v>
      </c>
      <c r="K7" s="34">
        <f>SUM(K5:K6)</f>
        <v>1</v>
      </c>
      <c r="L7" s="34">
        <f>SUM(L5:L6)</f>
        <v>2</v>
      </c>
      <c r="M7" s="28">
        <f>SUM(M5:M6)</f>
        <v>1</v>
      </c>
      <c r="N7" s="29">
        <f>SUM(N5:N6)</f>
        <v>1</v>
      </c>
      <c r="O7" s="30">
        <f t="shared" ref="O7:V7" si="4">SUM(O5:O6)</f>
        <v>2</v>
      </c>
      <c r="P7" s="34">
        <f>SUM(P5:P6)</f>
        <v>2</v>
      </c>
      <c r="Q7" s="33">
        <f>SUM(Q5:Q6)</f>
        <v>1</v>
      </c>
      <c r="R7" s="167"/>
      <c r="S7" s="28">
        <f>SUM(S5:S6)</f>
        <v>11</v>
      </c>
      <c r="T7" s="29">
        <f>SUM(T5:T6)</f>
        <v>8</v>
      </c>
      <c r="U7" s="30">
        <f t="shared" si="4"/>
        <v>19</v>
      </c>
      <c r="V7" s="36">
        <f t="shared" si="4"/>
        <v>66</v>
      </c>
      <c r="W7" s="1"/>
    </row>
    <row r="8" spans="1:27" ht="25.5" customHeight="1" thickTop="1" x14ac:dyDescent="0.15">
      <c r="A8" s="172" t="s">
        <v>26</v>
      </c>
      <c r="B8" s="28">
        <v>0</v>
      </c>
      <c r="C8" s="29">
        <v>0</v>
      </c>
      <c r="D8" s="30">
        <f>SUM(B8:C8)</f>
        <v>0</v>
      </c>
      <c r="E8" s="28">
        <v>0</v>
      </c>
      <c r="F8" s="29">
        <v>0</v>
      </c>
      <c r="G8" s="30">
        <f t="shared" si="1"/>
        <v>0</v>
      </c>
      <c r="H8" s="28">
        <v>3</v>
      </c>
      <c r="I8" s="29">
        <v>0</v>
      </c>
      <c r="J8" s="30">
        <f>SUM(H8:I8)</f>
        <v>3</v>
      </c>
      <c r="K8" s="34">
        <v>0</v>
      </c>
      <c r="L8" s="34">
        <v>2</v>
      </c>
      <c r="M8" s="28">
        <v>0</v>
      </c>
      <c r="N8" s="29">
        <v>1</v>
      </c>
      <c r="O8" s="30">
        <f>SUM(M8:N8)</f>
        <v>1</v>
      </c>
      <c r="P8" s="34">
        <v>3</v>
      </c>
      <c r="Q8" s="33">
        <v>1</v>
      </c>
      <c r="R8" s="167">
        <v>3</v>
      </c>
      <c r="S8" s="28">
        <v>7</v>
      </c>
      <c r="T8" s="29">
        <v>5</v>
      </c>
      <c r="U8" s="30">
        <f>SUM(S8:T8)</f>
        <v>12</v>
      </c>
      <c r="V8" s="36">
        <f>SUM(B8,C8,E8,F8,H8,I8,K8,L8,M8,N8,P8,Q8,R8,S8,T8)</f>
        <v>25</v>
      </c>
      <c r="W8" s="1"/>
      <c r="AA8" s="1">
        <v>9</v>
      </c>
    </row>
    <row r="9" spans="1:27" ht="25.5" customHeight="1" x14ac:dyDescent="0.15">
      <c r="A9" s="175" t="s">
        <v>4</v>
      </c>
      <c r="B9" s="28">
        <v>0</v>
      </c>
      <c r="C9" s="29">
        <v>1</v>
      </c>
      <c r="D9" s="30">
        <v>0</v>
      </c>
      <c r="E9" s="28">
        <v>0</v>
      </c>
      <c r="F9" s="29">
        <v>0</v>
      </c>
      <c r="G9" s="30">
        <f t="shared" si="1"/>
        <v>0</v>
      </c>
      <c r="H9" s="28">
        <v>2</v>
      </c>
      <c r="I9" s="29">
        <v>2</v>
      </c>
      <c r="J9" s="30">
        <f>SUM(H9:I9)</f>
        <v>4</v>
      </c>
      <c r="K9" s="34">
        <v>1</v>
      </c>
      <c r="L9" s="34">
        <v>0</v>
      </c>
      <c r="M9" s="28">
        <v>0</v>
      </c>
      <c r="N9" s="29">
        <v>0</v>
      </c>
      <c r="O9" s="30">
        <f>SUM(M9:N9)</f>
        <v>0</v>
      </c>
      <c r="P9" s="34">
        <v>0</v>
      </c>
      <c r="Q9" s="33">
        <v>0</v>
      </c>
      <c r="R9" s="167">
        <v>24</v>
      </c>
      <c r="S9" s="28">
        <v>0</v>
      </c>
      <c r="T9" s="29">
        <v>2</v>
      </c>
      <c r="U9" s="30">
        <f>SUM(S9:T9)</f>
        <v>2</v>
      </c>
      <c r="V9" s="36">
        <f>SUM(B9,C9,E9,F9,H9,I9,K9,L9,M9,N9,P9,Q9,R9,S9,T9)</f>
        <v>32</v>
      </c>
      <c r="W9" s="1"/>
    </row>
    <row r="10" spans="1:27" ht="25.5" customHeight="1" x14ac:dyDescent="0.15">
      <c r="A10" s="176" t="s">
        <v>1</v>
      </c>
      <c r="B10" s="28">
        <v>0</v>
      </c>
      <c r="C10" s="29">
        <v>0</v>
      </c>
      <c r="D10" s="30">
        <f>SUM(B10:C10)</f>
        <v>0</v>
      </c>
      <c r="E10" s="28">
        <v>0</v>
      </c>
      <c r="F10" s="29">
        <v>0</v>
      </c>
      <c r="G10" s="30">
        <v>0</v>
      </c>
      <c r="H10" s="28">
        <v>0</v>
      </c>
      <c r="I10" s="29">
        <v>0</v>
      </c>
      <c r="J10" s="30">
        <f>SUM(H10:I10)</f>
        <v>0</v>
      </c>
      <c r="K10" s="34">
        <v>0</v>
      </c>
      <c r="L10" s="34">
        <v>0</v>
      </c>
      <c r="M10" s="28">
        <v>0</v>
      </c>
      <c r="N10" s="29">
        <v>0</v>
      </c>
      <c r="O10" s="30">
        <f>SUM(M10:N10)</f>
        <v>0</v>
      </c>
      <c r="P10" s="34">
        <v>0</v>
      </c>
      <c r="Q10" s="33">
        <v>0</v>
      </c>
      <c r="R10" s="167">
        <v>0</v>
      </c>
      <c r="S10" s="28">
        <v>0</v>
      </c>
      <c r="T10" s="29">
        <v>0</v>
      </c>
      <c r="U10" s="30">
        <f>SUM(S10:T10)</f>
        <v>0</v>
      </c>
      <c r="V10" s="36">
        <f>SUM(B10,C10,E10,F10,H10,I10,K10,L10,M10,N10,P10,Q10,S10,T10)</f>
        <v>0</v>
      </c>
      <c r="W10" s="1"/>
    </row>
    <row r="11" spans="1:27" ht="25.5" customHeight="1" x14ac:dyDescent="0.15">
      <c r="A11" s="173" t="s">
        <v>5</v>
      </c>
      <c r="B11" s="28">
        <f t="shared" ref="B11:V11" si="5">SUM(B8+B9)</f>
        <v>0</v>
      </c>
      <c r="C11" s="29">
        <f t="shared" si="5"/>
        <v>1</v>
      </c>
      <c r="D11" s="30">
        <f t="shared" si="5"/>
        <v>0</v>
      </c>
      <c r="E11" s="28">
        <f t="shared" si="5"/>
        <v>0</v>
      </c>
      <c r="F11" s="29">
        <f t="shared" si="5"/>
        <v>0</v>
      </c>
      <c r="G11" s="30">
        <f t="shared" si="5"/>
        <v>0</v>
      </c>
      <c r="H11" s="28">
        <f t="shared" si="5"/>
        <v>5</v>
      </c>
      <c r="I11" s="29">
        <f t="shared" si="5"/>
        <v>2</v>
      </c>
      <c r="J11" s="30">
        <f t="shared" si="5"/>
        <v>7</v>
      </c>
      <c r="K11" s="34">
        <f t="shared" si="5"/>
        <v>1</v>
      </c>
      <c r="L11" s="34">
        <f t="shared" si="5"/>
        <v>2</v>
      </c>
      <c r="M11" s="28">
        <f t="shared" si="5"/>
        <v>0</v>
      </c>
      <c r="N11" s="29">
        <f t="shared" si="5"/>
        <v>1</v>
      </c>
      <c r="O11" s="30">
        <f t="shared" si="5"/>
        <v>1</v>
      </c>
      <c r="P11" s="34">
        <f t="shared" si="5"/>
        <v>3</v>
      </c>
      <c r="Q11" s="33">
        <f t="shared" si="5"/>
        <v>1</v>
      </c>
      <c r="R11" s="167"/>
      <c r="S11" s="28">
        <f t="shared" si="5"/>
        <v>7</v>
      </c>
      <c r="T11" s="29">
        <f t="shared" si="5"/>
        <v>7</v>
      </c>
      <c r="U11" s="30">
        <f t="shared" si="5"/>
        <v>14</v>
      </c>
      <c r="V11" s="36">
        <f t="shared" si="5"/>
        <v>57</v>
      </c>
      <c r="W11" s="1"/>
    </row>
    <row r="12" spans="1:27" ht="25.5" customHeight="1" x14ac:dyDescent="0.15">
      <c r="A12" s="173" t="s">
        <v>7</v>
      </c>
      <c r="B12" s="28">
        <v>448</v>
      </c>
      <c r="C12" s="29">
        <v>439</v>
      </c>
      <c r="D12" s="30">
        <f>SUM(B12:C12)</f>
        <v>887</v>
      </c>
      <c r="E12" s="28">
        <v>504</v>
      </c>
      <c r="F12" s="29">
        <v>504</v>
      </c>
      <c r="G12" s="30">
        <f>SUM(E12:F12)</f>
        <v>1008</v>
      </c>
      <c r="H12" s="28">
        <v>407</v>
      </c>
      <c r="I12" s="29">
        <v>442</v>
      </c>
      <c r="J12" s="30">
        <f>SUM(H12:I12)</f>
        <v>849</v>
      </c>
      <c r="K12" s="34">
        <v>558</v>
      </c>
      <c r="L12" s="34">
        <v>469</v>
      </c>
      <c r="M12" s="28">
        <v>471</v>
      </c>
      <c r="N12" s="29">
        <v>464</v>
      </c>
      <c r="O12" s="30">
        <f>SUM(M12:N12)</f>
        <v>935</v>
      </c>
      <c r="P12" s="34">
        <v>330</v>
      </c>
      <c r="Q12" s="33">
        <v>314</v>
      </c>
      <c r="R12" s="167">
        <v>414</v>
      </c>
      <c r="S12" s="28">
        <v>340</v>
      </c>
      <c r="T12" s="29">
        <v>373</v>
      </c>
      <c r="U12" s="30">
        <f>SUM(S12:T12)</f>
        <v>713</v>
      </c>
      <c r="V12" s="36">
        <f>SUM(B12,C12,E12,F12,H12,I12,K12,L12,M12,N12,P12,Q12,R12,S12,T12)</f>
        <v>6477</v>
      </c>
      <c r="W12" s="1"/>
    </row>
    <row r="13" spans="1:27" ht="37.5" customHeight="1" x14ac:dyDescent="0.15">
      <c r="A13" s="173" t="s">
        <v>27</v>
      </c>
      <c r="B13" s="46">
        <f>B12/28</f>
        <v>16</v>
      </c>
      <c r="C13" s="40">
        <f t="shared" ref="C13:V13" si="6">C12/28</f>
        <v>15.678571428571429</v>
      </c>
      <c r="D13" s="47">
        <f t="shared" si="6"/>
        <v>31.678571428571427</v>
      </c>
      <c r="E13" s="46">
        <f t="shared" si="6"/>
        <v>18</v>
      </c>
      <c r="F13" s="40">
        <f t="shared" si="6"/>
        <v>18</v>
      </c>
      <c r="G13" s="47">
        <f t="shared" si="6"/>
        <v>36</v>
      </c>
      <c r="H13" s="46">
        <f t="shared" si="6"/>
        <v>14.535714285714286</v>
      </c>
      <c r="I13" s="40">
        <f t="shared" si="6"/>
        <v>15.785714285714286</v>
      </c>
      <c r="J13" s="47">
        <f t="shared" si="6"/>
        <v>30.321428571428573</v>
      </c>
      <c r="K13" s="48">
        <f t="shared" si="6"/>
        <v>19.928571428571427</v>
      </c>
      <c r="L13" s="48">
        <f t="shared" si="6"/>
        <v>16.75</v>
      </c>
      <c r="M13" s="46">
        <f t="shared" si="6"/>
        <v>16.821428571428573</v>
      </c>
      <c r="N13" s="40">
        <f t="shared" si="6"/>
        <v>16.571428571428573</v>
      </c>
      <c r="O13" s="47">
        <f t="shared" si="6"/>
        <v>33.392857142857146</v>
      </c>
      <c r="P13" s="48">
        <f t="shared" si="6"/>
        <v>11.785714285714286</v>
      </c>
      <c r="Q13" s="84">
        <f t="shared" si="6"/>
        <v>11.214285714285714</v>
      </c>
      <c r="R13" s="168">
        <f t="shared" si="6"/>
        <v>14.785714285714286</v>
      </c>
      <c r="S13" s="46">
        <f t="shared" si="6"/>
        <v>12.142857142857142</v>
      </c>
      <c r="T13" s="40">
        <f t="shared" si="6"/>
        <v>13.321428571428571</v>
      </c>
      <c r="U13" s="47">
        <f t="shared" si="6"/>
        <v>25.464285714285715</v>
      </c>
      <c r="V13" s="41">
        <f t="shared" si="6"/>
        <v>231.32142857142858</v>
      </c>
      <c r="W13" s="1"/>
    </row>
    <row r="14" spans="1:27" ht="34.5" customHeight="1" x14ac:dyDescent="0.15">
      <c r="A14" s="173" t="s">
        <v>23</v>
      </c>
      <c r="B14" s="49">
        <f>(B12*100)/(B4*28)</f>
        <v>76.19047619047619</v>
      </c>
      <c r="C14" s="42">
        <f t="shared" ref="C14:V14" si="7">(C12*100)/(C4*28)</f>
        <v>74.659863945578238</v>
      </c>
      <c r="D14" s="50">
        <f t="shared" si="7"/>
        <v>75.425170068027214</v>
      </c>
      <c r="E14" s="49">
        <f t="shared" si="7"/>
        <v>100</v>
      </c>
      <c r="F14" s="42">
        <f t="shared" si="7"/>
        <v>85.714285714285708</v>
      </c>
      <c r="G14" s="50">
        <f t="shared" si="7"/>
        <v>92.307692307692307</v>
      </c>
      <c r="H14" s="49">
        <f t="shared" si="7"/>
        <v>76.503759398496243</v>
      </c>
      <c r="I14" s="42">
        <f t="shared" si="7"/>
        <v>87.698412698412696</v>
      </c>
      <c r="J14" s="50">
        <f t="shared" si="7"/>
        <v>81.949806949806955</v>
      </c>
      <c r="K14" s="51">
        <f t="shared" si="7"/>
        <v>94.897959183673464</v>
      </c>
      <c r="L14" s="51">
        <f t="shared" si="7"/>
        <v>79.761904761904759</v>
      </c>
      <c r="M14" s="49">
        <f t="shared" si="7"/>
        <v>80.102040816326536</v>
      </c>
      <c r="N14" s="42">
        <f t="shared" si="7"/>
        <v>78.911564625850346</v>
      </c>
      <c r="O14" s="50">
        <f t="shared" si="7"/>
        <v>79.506802721088434</v>
      </c>
      <c r="P14" s="51">
        <f t="shared" si="7"/>
        <v>78.571428571428569</v>
      </c>
      <c r="Q14" s="60">
        <f t="shared" si="7"/>
        <v>74.761904761904759</v>
      </c>
      <c r="R14" s="169" t="s">
        <v>38</v>
      </c>
      <c r="S14" s="49">
        <f t="shared" si="7"/>
        <v>67.460317460317455</v>
      </c>
      <c r="T14" s="42">
        <f t="shared" si="7"/>
        <v>74.007936507936506</v>
      </c>
      <c r="U14" s="50">
        <f t="shared" si="7"/>
        <v>70.734126984126988</v>
      </c>
      <c r="V14" s="43">
        <f t="shared" si="7"/>
        <v>86.313965884861403</v>
      </c>
      <c r="W14" s="1"/>
    </row>
    <row r="15" spans="1:27" ht="25.5" customHeight="1" x14ac:dyDescent="0.15">
      <c r="A15" s="173" t="s">
        <v>2</v>
      </c>
      <c r="B15" s="28">
        <v>0</v>
      </c>
      <c r="C15" s="29">
        <v>0</v>
      </c>
      <c r="D15" s="30">
        <f>SUM(B15:C15)</f>
        <v>0</v>
      </c>
      <c r="E15" s="28">
        <v>0</v>
      </c>
      <c r="F15" s="29">
        <v>0</v>
      </c>
      <c r="G15" s="30">
        <f>SUM(E15:F15)</f>
        <v>0</v>
      </c>
      <c r="H15" s="28">
        <v>211</v>
      </c>
      <c r="I15" s="29">
        <v>0</v>
      </c>
      <c r="J15" s="30">
        <f>SUM(H15:I15)</f>
        <v>211</v>
      </c>
      <c r="K15" s="34">
        <v>0</v>
      </c>
      <c r="L15" s="34">
        <v>1304</v>
      </c>
      <c r="M15" s="28">
        <v>0</v>
      </c>
      <c r="N15" s="29">
        <v>1009</v>
      </c>
      <c r="O15" s="30">
        <f>SUM(M15:N15)</f>
        <v>1009</v>
      </c>
      <c r="P15" s="34">
        <v>526</v>
      </c>
      <c r="Q15" s="33">
        <v>444</v>
      </c>
      <c r="R15" s="167">
        <v>29</v>
      </c>
      <c r="S15" s="28">
        <v>354</v>
      </c>
      <c r="T15" s="29">
        <v>256</v>
      </c>
      <c r="U15" s="30">
        <f>SUM(S15:T15)</f>
        <v>610</v>
      </c>
      <c r="V15" s="36">
        <f>SUM(B15,C15,E15,F15,H15,I15,K15,L15,M15,N15,P15,Q15,R15,S15,T15)</f>
        <v>4133</v>
      </c>
      <c r="W15" s="1"/>
    </row>
    <row r="16" spans="1:27" ht="36.75" customHeight="1" thickBot="1" x14ac:dyDescent="0.2">
      <c r="A16" s="177" t="s">
        <v>3</v>
      </c>
      <c r="B16" s="52" t="e">
        <f t="shared" ref="B16:V16" si="8">B15/B8</f>
        <v>#DIV/0!</v>
      </c>
      <c r="C16" s="52" t="e">
        <f t="shared" si="8"/>
        <v>#DIV/0!</v>
      </c>
      <c r="D16" s="52" t="e">
        <f t="shared" si="8"/>
        <v>#DIV/0!</v>
      </c>
      <c r="E16" s="52" t="e">
        <f t="shared" si="8"/>
        <v>#DIV/0!</v>
      </c>
      <c r="F16" s="52" t="e">
        <f t="shared" si="8"/>
        <v>#DIV/0!</v>
      </c>
      <c r="G16" s="52" t="e">
        <f t="shared" si="8"/>
        <v>#DIV/0!</v>
      </c>
      <c r="H16" s="52">
        <f t="shared" si="8"/>
        <v>70.333333333333329</v>
      </c>
      <c r="I16" s="52" t="e">
        <f t="shared" si="8"/>
        <v>#DIV/0!</v>
      </c>
      <c r="J16" s="52">
        <f t="shared" si="8"/>
        <v>70.333333333333329</v>
      </c>
      <c r="K16" s="52" t="e">
        <f t="shared" si="8"/>
        <v>#DIV/0!</v>
      </c>
      <c r="L16" s="52">
        <f t="shared" si="8"/>
        <v>652</v>
      </c>
      <c r="M16" s="52" t="e">
        <f t="shared" si="8"/>
        <v>#DIV/0!</v>
      </c>
      <c r="N16" s="52">
        <f t="shared" si="8"/>
        <v>1009</v>
      </c>
      <c r="O16" s="52">
        <f t="shared" si="8"/>
        <v>1009</v>
      </c>
      <c r="P16" s="52">
        <f t="shared" si="8"/>
        <v>175.33333333333334</v>
      </c>
      <c r="Q16" s="52">
        <f t="shared" si="8"/>
        <v>444</v>
      </c>
      <c r="R16" s="52">
        <f t="shared" si="8"/>
        <v>9.6666666666666661</v>
      </c>
      <c r="S16" s="52">
        <f t="shared" si="8"/>
        <v>50.571428571428569</v>
      </c>
      <c r="T16" s="52">
        <f t="shared" si="8"/>
        <v>51.2</v>
      </c>
      <c r="U16" s="52">
        <f t="shared" si="8"/>
        <v>50.833333333333336</v>
      </c>
      <c r="V16" s="52">
        <f t="shared" si="8"/>
        <v>165.32</v>
      </c>
      <c r="W16" s="1"/>
    </row>
    <row r="17" spans="1:23" ht="16.5" customHeight="1" x14ac:dyDescent="0.15">
      <c r="A17" s="17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per1</vt:lpstr>
      <vt:lpstr>per2</vt:lpstr>
      <vt:lpstr>per3</vt:lpstr>
      <vt:lpstr>per4</vt:lpstr>
      <vt:lpstr>per5</vt:lpstr>
      <vt:lpstr>per6</vt:lpstr>
      <vt:lpstr>per7</vt:lpstr>
      <vt:lpstr>per8</vt:lpstr>
      <vt:lpstr>per9</vt:lpstr>
      <vt:lpstr>per10</vt:lpstr>
      <vt:lpstr>per11</vt:lpstr>
      <vt:lpstr>per12</vt:lpstr>
      <vt:lpstr>per13</vt:lpstr>
      <vt:lpstr>Annuel...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Xavier La Rochelle</cp:lastModifiedBy>
  <cp:lastPrinted>2021-05-13T18:06:37Z</cp:lastPrinted>
  <dcterms:created xsi:type="dcterms:W3CDTF">2017-12-06T02:37:08Z</dcterms:created>
  <dcterms:modified xsi:type="dcterms:W3CDTF">2022-03-11T17:56:50Z</dcterms:modified>
</cp:coreProperties>
</file>