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241C14E-A477-4DA5-995E-38A4AEAF94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s mileage tracker" sheetId="1" r:id="rId1"/>
  </sheets>
  <definedNames>
    <definedName name="AverageCost">'Gas mileage tracker'!$C$10</definedName>
    <definedName name="AverageCostGallon">'Gas mileage tracker'!$D$10</definedName>
    <definedName name="AverageCostMile">'Gas mileage tracker'!$F$10</definedName>
    <definedName name="AverageGallons">'Gas mileage tracker'!$B$10</definedName>
    <definedName name="AverageMPG">'Gas mileage tracker'!$E$10</definedName>
    <definedName name="ColumnTitle1">GasMileageTracker[[#Headers],[DATE]]</definedName>
    <definedName name="ColumnTitleRegion1..F5.1">'Gas mileage tracker'!$B$9</definedName>
    <definedName name="OdometerStart">'Gas mileage tracker'!$C$9</definedName>
    <definedName name="_xlnm.Print_Titles" localSheetId="0">'Gas mileage tracker'!$12:$12</definedName>
    <definedName name="RowTitleRegion1..H5">'Gas mileage tracker'!$G$9</definedName>
    <definedName name="TripMiles">'Gas mileage tracker'!$H$9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H15" i="1"/>
  <c r="F16" i="1"/>
  <c r="G16" i="1"/>
  <c r="H16" i="1"/>
  <c r="F17" i="1"/>
  <c r="G17" i="1"/>
  <c r="H17" i="1"/>
  <c r="F18" i="1"/>
  <c r="G18" i="1"/>
  <c r="H18" i="1"/>
  <c r="C23" i="1"/>
  <c r="D23" i="1"/>
  <c r="E23" i="1"/>
  <c r="H13" i="1" l="1"/>
  <c r="H14" i="1"/>
  <c r="H19" i="1"/>
  <c r="H20" i="1"/>
  <c r="H21" i="1"/>
  <c r="F13" i="1"/>
  <c r="F14" i="1"/>
  <c r="F19" i="1"/>
  <c r="F20" i="1"/>
  <c r="F21" i="1"/>
  <c r="G21" i="1"/>
  <c r="G20" i="1"/>
  <c r="G19" i="1"/>
  <c r="G14" i="1"/>
  <c r="G13" i="1"/>
  <c r="G23" i="1" s="1"/>
  <c r="B10" i="1"/>
  <c r="C10" i="1"/>
  <c r="F23" i="1" l="1"/>
  <c r="H23" i="1"/>
  <c r="F10" i="1"/>
  <c r="E10" i="1"/>
  <c r="D10" i="1"/>
  <c r="H10" i="1" l="1"/>
</calcChain>
</file>

<file path=xl/sharedStrings.xml><?xml version="1.0" encoding="utf-8"?>
<sst xmlns="http://schemas.openxmlformats.org/spreadsheetml/2006/main" count="25" uniqueCount="20">
  <si>
    <t>GAS</t>
  </si>
  <si>
    <t>MILEAGE TRACKER</t>
  </si>
  <si>
    <t>Remember to reset your trip meter each time you get gas!</t>
  </si>
  <si>
    <t>AVERAGES</t>
  </si>
  <si>
    <t>TRIP ESTIMATOR TOOL</t>
  </si>
  <si>
    <t>Gallons</t>
  </si>
  <si>
    <t>Cost</t>
  </si>
  <si>
    <t>Cost/Gallon</t>
  </si>
  <si>
    <t>MPG</t>
  </si>
  <si>
    <t>Cost/Mile</t>
  </si>
  <si>
    <t>Trip miles:</t>
  </si>
  <si>
    <t>Trip cost:</t>
  </si>
  <si>
    <t>DATE</t>
  </si>
  <si>
    <t>TRIP METER</t>
  </si>
  <si>
    <t>TOTAL GALLONS</t>
  </si>
  <si>
    <t>TOTAL FUEL COST</t>
  </si>
  <si>
    <t>COST/GALLON</t>
  </si>
  <si>
    <t>MILES/GALLON</t>
  </si>
  <si>
    <t>COST/MILE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</si>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</sst>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5" formatCode="&quot;$&quot;#,##0_);\(&quot;$&quot;#,##0\)"/>
    <numFmt numFmtId="164" formatCode="&quot;$&quot;#,##0.00"/>
    <numFmt numFmtId="165" formatCode="0.0"/>
  </numFmts>
  <fonts count="25" x14ac:knownFonts="1">
    <font>
      <sz val="11"/>
      <color theme="1" tint="0.14996795556505021"/>
      <name val="Calibri"/>
      <family val="2"/>
      <scheme val="minor"/>
    </font>
    <font>
      <b/>
      <sz val="36"/>
      <color theme="4"/>
      <name val="Tahoma"/>
      <family val="2"/>
      <scheme val="major"/>
    </font>
    <font>
      <sz val="11"/>
      <color theme="1" tint="0.24994659260841701"/>
      <name val="Tahoma"/>
      <family val="2"/>
      <scheme val="major"/>
    </font>
    <font>
      <sz val="14"/>
      <color theme="0"/>
      <name val="Tahoma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28"/>
      <color theme="1" tint="0.24994659260841701"/>
      <name val="Calibri"/>
      <family val="2"/>
      <scheme val="minor"/>
    </font>
    <font>
      <b/>
      <sz val="26"/>
      <color theme="1" tint="0.2499465926084170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28"/>
      <color theme="1" tint="0.24994659260841701"/>
      <name val="Tahoma"/>
      <family val="2"/>
      <scheme val="major"/>
    </font>
    <font>
      <sz val="36"/>
      <color theme="3"/>
      <name val="Tahoma"/>
      <family val="2"/>
    </font>
    <font>
      <b/>
      <sz val="14"/>
      <color theme="0"/>
      <name val="Tahoma"/>
      <family val="2"/>
      <scheme val="major"/>
    </font>
    <font>
      <b/>
      <sz val="2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72"/>
      <color theme="7"/>
      <name val="Tahoma"/>
      <family val="2"/>
      <scheme val="major"/>
    </font>
    <font>
      <b/>
      <sz val="36"/>
      <color theme="3"/>
      <name val="Tahoma"/>
      <family val="2"/>
      <scheme val="major"/>
    </font>
    <font>
      <b/>
      <sz val="14"/>
      <color theme="7"/>
      <name val="Tahoma"/>
      <family val="2"/>
      <scheme val="major"/>
    </font>
    <font>
      <sz val="11"/>
      <color theme="7"/>
      <name val="Calibri"/>
      <family val="2"/>
      <scheme val="minor"/>
    </font>
    <font>
      <b/>
      <sz val="26"/>
      <color theme="7"/>
      <name val="Calibri"/>
      <family val="2"/>
      <scheme val="minor"/>
    </font>
    <font>
      <sz val="28"/>
      <color theme="7"/>
      <name val="Calibri"/>
      <family val="2"/>
      <scheme val="minor"/>
    </font>
    <font>
      <sz val="11"/>
      <color theme="3"/>
      <name val="Tahoma"/>
      <family val="2"/>
      <scheme val="major"/>
    </font>
    <font>
      <sz val="11"/>
      <color theme="1" tint="0.14996795556505021"/>
      <name val="Tahom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ck">
        <color theme="1" tint="0.14996795556505021"/>
      </left>
      <right/>
      <top/>
      <bottom/>
      <diagonal/>
    </border>
    <border>
      <left/>
      <right style="thick">
        <color theme="1" tint="0.14996795556505021"/>
      </right>
      <top/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ck">
        <color theme="1" tint="0.14996795556505021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ck">
        <color theme="1" tint="0.14996795556505021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8">
    <xf numFmtId="0" fontId="0" fillId="3" borderId="0">
      <alignment horizontal="right" vertical="center" indent="2"/>
    </xf>
    <xf numFmtId="0" fontId="1" fillId="0" borderId="0" applyNumberFormat="0" applyFill="0" applyProtection="0">
      <alignment horizontal="left"/>
    </xf>
    <xf numFmtId="0" fontId="3" fillId="2" borderId="1" applyNumberFormat="0" applyProtection="0">
      <alignment horizontal="left" indent="1"/>
    </xf>
    <xf numFmtId="1" fontId="11" fillId="0" borderId="0" applyFill="0" applyBorder="0" applyProtection="0">
      <alignment horizontal="center" vertical="top"/>
    </xf>
    <xf numFmtId="165" fontId="10" fillId="0" borderId="0" applyFont="0" applyFill="0" applyBorder="0" applyAlignment="0" applyProtection="0">
      <alignment horizontal="right" vertical="center" indent="2"/>
    </xf>
    <xf numFmtId="2" fontId="9" fillId="0" borderId="0" applyFont="0" applyFill="0" applyBorder="0" applyAlignment="0" applyProtection="0">
      <alignment horizontal="right" vertical="center" indent="2"/>
    </xf>
    <xf numFmtId="164" fontId="9" fillId="0" borderId="0" applyFont="0" applyFill="0" applyBorder="0" applyAlignment="0" applyProtection="0">
      <alignment horizontal="right" vertical="center" indent="2"/>
    </xf>
    <xf numFmtId="5" fontId="8" fillId="8" borderId="2" applyProtection="0">
      <alignment horizontal="right" vertical="center" indent="1"/>
    </xf>
    <xf numFmtId="0" fontId="7" fillId="0" borderId="0" applyNumberFormat="0" applyFill="0" applyBorder="0" applyProtection="0">
      <alignment horizontal="center" vertical="top"/>
    </xf>
    <xf numFmtId="0" fontId="5" fillId="2" borderId="0" applyBorder="0" applyProtection="0">
      <alignment horizontal="left" vertical="center" indent="1"/>
    </xf>
    <xf numFmtId="1" fontId="4" fillId="5" borderId="0" applyFont="0" applyFill="0" applyBorder="0" applyAlignment="0" applyProtection="0"/>
    <xf numFmtId="0" fontId="6" fillId="0" borderId="0" applyNumberFormat="0" applyFill="0" applyBorder="0" applyProtection="0">
      <alignment horizontal="right" vertical="center"/>
    </xf>
    <xf numFmtId="3" fontId="8" fillId="9" borderId="2" applyProtection="0">
      <alignment horizontal="right" vertical="center" indent="2"/>
    </xf>
    <xf numFmtId="0" fontId="10" fillId="6" borderId="0" applyNumberFormat="0" applyProtection="0">
      <alignment horizontal="center"/>
    </xf>
    <xf numFmtId="0" fontId="10" fillId="7" borderId="0" applyNumberFormat="0" applyProtection="0">
      <alignment horizontal="center"/>
    </xf>
    <xf numFmtId="0" fontId="2" fillId="0" borderId="1" applyNumberFormat="0" applyFont="0" applyFill="0" applyAlignment="0">
      <alignment horizontal="center"/>
    </xf>
    <xf numFmtId="0" fontId="2" fillId="4" borderId="1" applyNumberFormat="0">
      <alignment horizontal="left" vertical="center" indent="2"/>
    </xf>
    <xf numFmtId="14" fontId="9" fillId="3" borderId="0" applyFont="0" applyFill="0" applyBorder="0" applyAlignment="0">
      <alignment horizontal="right" vertical="center" indent="2"/>
    </xf>
  </cellStyleXfs>
  <cellXfs count="41">
    <xf numFmtId="0" fontId="0" fillId="3" borderId="0" xfId="0">
      <alignment horizontal="right" vertical="center" indent="2"/>
    </xf>
    <xf numFmtId="0" fontId="1" fillId="3" borderId="0" xfId="1" applyFill="1">
      <alignment horizontal="left"/>
    </xf>
    <xf numFmtId="0" fontId="12" fillId="3" borderId="0" xfId="1" applyFont="1" applyFill="1">
      <alignment horizontal="left"/>
    </xf>
    <xf numFmtId="0" fontId="0" fillId="3" borderId="4" xfId="0" applyBorder="1">
      <alignment horizontal="right" vertical="center" indent="2"/>
    </xf>
    <xf numFmtId="0" fontId="0" fillId="3" borderId="3" xfId="0" applyBorder="1">
      <alignment horizontal="right" vertical="center" indent="2"/>
    </xf>
    <xf numFmtId="0" fontId="0" fillId="3" borderId="14" xfId="0" applyBorder="1">
      <alignment horizontal="right" vertical="center" indent="2"/>
    </xf>
    <xf numFmtId="165" fontId="15" fillId="3" borderId="0" xfId="4" applyFont="1" applyFill="1" applyBorder="1">
      <alignment horizontal="right" vertical="center" indent="2"/>
    </xf>
    <xf numFmtId="165" fontId="16" fillId="3" borderId="0" xfId="4" applyFont="1" applyFill="1" applyBorder="1" applyAlignment="1">
      <alignment horizontal="center" vertical="center"/>
    </xf>
    <xf numFmtId="5" fontId="14" fillId="11" borderId="6" xfId="7" applyFont="1" applyFill="1" applyBorder="1">
      <alignment horizontal="right" vertical="center" indent="1"/>
    </xf>
    <xf numFmtId="0" fontId="15" fillId="3" borderId="0" xfId="11" applyFont="1" applyFill="1" applyAlignment="1">
      <alignment horizontal="left" vertical="center" indent="4"/>
    </xf>
    <xf numFmtId="0" fontId="6" fillId="3" borderId="0" xfId="11" applyFill="1">
      <alignment horizontal="right" vertical="center"/>
    </xf>
    <xf numFmtId="0" fontId="18" fillId="3" borderId="0" xfId="1" applyFont="1" applyFill="1">
      <alignment horizontal="left"/>
    </xf>
    <xf numFmtId="0" fontId="20" fillId="10" borderId="5" xfId="15" applyFont="1" applyFill="1" applyBorder="1">
      <alignment horizontal="center"/>
    </xf>
    <xf numFmtId="0" fontId="20" fillId="10" borderId="0" xfId="14" applyFont="1" applyFill="1">
      <alignment horizontal="center"/>
    </xf>
    <xf numFmtId="0" fontId="20" fillId="10" borderId="0" xfId="13" applyFont="1" applyFill="1">
      <alignment horizontal="center"/>
    </xf>
    <xf numFmtId="0" fontId="20" fillId="10" borderId="10" xfId="13" applyFont="1" applyFill="1" applyBorder="1">
      <alignment horizontal="center"/>
    </xf>
    <xf numFmtId="0" fontId="20" fillId="11" borderId="5" xfId="16" applyFont="1" applyFill="1" applyBorder="1">
      <alignment horizontal="left" vertical="center" indent="2"/>
    </xf>
    <xf numFmtId="3" fontId="21" fillId="11" borderId="7" xfId="12" applyFont="1" applyFill="1" applyBorder="1">
      <alignment horizontal="right" vertical="center" indent="2"/>
    </xf>
    <xf numFmtId="2" fontId="22" fillId="10" borderId="11" xfId="8" applyNumberFormat="1" applyFont="1" applyFill="1" applyBorder="1">
      <alignment horizontal="center" vertical="top"/>
    </xf>
    <xf numFmtId="164" fontId="22" fillId="10" borderId="0" xfId="8" applyNumberFormat="1" applyFont="1" applyFill="1">
      <alignment horizontal="center" vertical="top"/>
    </xf>
    <xf numFmtId="1" fontId="22" fillId="10" borderId="12" xfId="3" applyFont="1" applyFill="1" applyBorder="1">
      <alignment horizontal="center" vertical="top"/>
    </xf>
    <xf numFmtId="164" fontId="22" fillId="10" borderId="13" xfId="6" applyFont="1" applyFill="1" applyBorder="1" applyAlignment="1">
      <alignment horizontal="center" vertical="top"/>
    </xf>
    <xf numFmtId="0" fontId="20" fillId="11" borderId="11" xfId="16" applyFont="1" applyFill="1" applyBorder="1">
      <alignment horizontal="left" vertical="center" indent="2"/>
    </xf>
    <xf numFmtId="0" fontId="23" fillId="3" borderId="0" xfId="9" applyFont="1" applyFill="1" applyBorder="1" applyAlignment="1">
      <alignment horizontal="center" vertical="center"/>
    </xf>
    <xf numFmtId="0" fontId="24" fillId="3" borderId="0" xfId="0" applyFont="1" applyAlignment="1">
      <alignment horizontal="center" vertical="center"/>
    </xf>
    <xf numFmtId="14" fontId="9" fillId="3" borderId="0" xfId="17" applyFont="1" applyFill="1" applyBorder="1" applyAlignment="1">
      <alignment horizontal="center" vertical="center"/>
    </xf>
    <xf numFmtId="2" fontId="9" fillId="3" borderId="0" xfId="5" applyFont="1" applyFill="1" applyBorder="1" applyAlignment="1">
      <alignment horizontal="center" vertical="center"/>
    </xf>
    <xf numFmtId="164" fontId="9" fillId="3" borderId="0" xfId="6" applyFont="1" applyFill="1" applyBorder="1" applyAlignment="1">
      <alignment horizontal="center" vertical="center"/>
    </xf>
    <xf numFmtId="14" fontId="9" fillId="3" borderId="0" xfId="17" applyFont="1" applyFill="1" applyBorder="1">
      <alignment horizontal="right" vertical="center" indent="2"/>
    </xf>
    <xf numFmtId="165" fontId="9" fillId="3" borderId="0" xfId="4" applyFont="1" applyFill="1" applyBorder="1">
      <alignment horizontal="right" vertical="center" indent="2"/>
    </xf>
    <xf numFmtId="2" fontId="9" fillId="3" borderId="0" xfId="5" applyFont="1" applyFill="1" applyBorder="1">
      <alignment horizontal="right" vertical="center" indent="2"/>
    </xf>
    <xf numFmtId="164" fontId="9" fillId="3" borderId="0" xfId="6" applyFont="1" applyFill="1" applyBorder="1">
      <alignment horizontal="right" vertical="center" indent="2"/>
    </xf>
    <xf numFmtId="0" fontId="15" fillId="3" borderId="0" xfId="11" applyFont="1" applyFill="1" applyAlignment="1">
      <alignment horizontal="left" vertical="center" indent="1"/>
    </xf>
    <xf numFmtId="0" fontId="19" fillId="11" borderId="7" xfId="2" applyFont="1" applyFill="1" applyBorder="1" applyAlignment="1">
      <alignment horizontal="left" vertical="center" indent="1"/>
    </xf>
    <xf numFmtId="0" fontId="13" fillId="11" borderId="9" xfId="2" applyFont="1" applyFill="1" applyBorder="1" applyAlignment="1">
      <alignment horizontal="left" vertical="center" indent="1"/>
    </xf>
    <xf numFmtId="0" fontId="13" fillId="11" borderId="8" xfId="2" applyFont="1" applyFill="1" applyBorder="1" applyAlignment="1">
      <alignment horizontal="left" vertical="center" indent="1"/>
    </xf>
    <xf numFmtId="0" fontId="17" fillId="3" borderId="0" xfId="1" applyFont="1" applyFill="1" applyAlignment="1">
      <alignment horizontal="left" vertical="center"/>
    </xf>
    <xf numFmtId="0" fontId="0" fillId="3" borderId="0" xfId="0" applyFont="1">
      <alignment horizontal="right" vertical="center" indent="2"/>
    </xf>
    <xf numFmtId="165" fontId="0" fillId="3" borderId="0" xfId="0" applyNumberFormat="1" applyFont="1" applyAlignment="1">
      <alignment horizontal="center" vertical="center"/>
    </xf>
    <xf numFmtId="2" fontId="0" fillId="3" borderId="0" xfId="0" applyNumberFormat="1" applyFont="1" applyAlignment="1">
      <alignment horizontal="center" vertical="center"/>
    </xf>
    <xf numFmtId="164" fontId="0" fillId="3" borderId="0" xfId="0" applyNumberFormat="1" applyFont="1" applyAlignment="1">
      <alignment horizontal="center" vertical="center"/>
    </xf>
  </cellXfs>
  <cellStyles count="18">
    <cellStyle name="Accent1" xfId="13" builtinId="29" customBuiltin="1"/>
    <cellStyle name="Accent2" xfId="14" builtinId="33" customBuiltin="1"/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Date" xfId="17" xr:uid="{00000000-0005-0000-0000-000006000000}"/>
    <cellStyle name="Explanatory Text" xfId="11" builtinId="53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9" builtinId="19" customBuiltin="1"/>
    <cellStyle name="Left Border" xfId="15" xr:uid="{00000000-0005-0000-0000-00000C000000}"/>
    <cellStyle name="Normal" xfId="0" builtinId="0" customBuiltin="1"/>
    <cellStyle name="Output" xfId="10" builtinId="21" customBuiltin="1"/>
    <cellStyle name="Title" xfId="1" builtinId="15" customBuiltin="1"/>
    <cellStyle name="Total" xfId="12" builtinId="25" customBuiltin="1"/>
    <cellStyle name="Trip" xfId="16" xr:uid="{00000000-0005-0000-0000-000011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Tahoma"/>
        <family val="2"/>
        <scheme val="major"/>
      </font>
    </dxf>
    <dxf>
      <font>
        <color theme="3"/>
      </font>
    </dxf>
    <dxf>
      <font>
        <color theme="3" tint="-0.24994659260841701"/>
      </font>
    </dxf>
    <dxf>
      <font>
        <color theme="3" tint="-0.24994659260841701"/>
      </font>
      <fill>
        <patternFill patternType="solid">
          <fgColor auto="1"/>
          <bgColor theme="8" tint="0.59996337778862885"/>
        </patternFill>
      </fill>
    </dxf>
    <dxf>
      <font>
        <color theme="3" tint="-0.24994659260841701"/>
      </font>
    </dxf>
    <dxf>
      <font>
        <color theme="0"/>
      </font>
      <fill>
        <patternFill>
          <bgColor theme="3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3" tint="-0.24994659260841701"/>
      </font>
      <border>
        <bottom style="thin">
          <color theme="3"/>
        </bottom>
      </border>
    </dxf>
    <dxf>
      <font>
        <b val="0"/>
        <i val="0"/>
        <color theme="3" tint="-0.24994659260841701"/>
      </font>
    </dxf>
    <dxf>
      <font>
        <color auto="1"/>
      </font>
      <fill>
        <patternFill>
          <bgColor theme="2" tint="-4.9989318521683403E-2"/>
        </patternFill>
      </fill>
    </dxf>
    <dxf>
      <font>
        <color auto="1"/>
      </font>
      <fill>
        <patternFill>
          <bgColor theme="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  <border>
        <left style="thick">
          <color theme="1" tint="0.14996795556505021"/>
        </left>
        <right style="thick">
          <color theme="1" tint="0.14993743705557422"/>
        </right>
      </border>
    </dxf>
    <dxf>
      <font>
        <b val="0"/>
        <i val="0"/>
        <color auto="1"/>
      </font>
      <border>
        <left style="thick">
          <color theme="1" tint="0.24994659260841701"/>
        </left>
        <right style="thick">
          <color theme="1" tint="0.24994659260841701"/>
        </right>
        <top/>
        <bottom style="medium">
          <color theme="1" tint="0.24994659260841701"/>
        </bottom>
        <horizontal style="medium">
          <color theme="1" tint="0.24994659260841701"/>
        </horizontal>
      </border>
    </dxf>
  </dxfs>
  <tableStyles count="2" defaultTableStyle="Gas Mileage Tracker" defaultPivotStyle="PivotStyleLight16">
    <tableStyle name="Gas Mileage Tracker" pivot="0" count="5" xr9:uid="{00000000-0011-0000-FFFF-FFFF00000000}">
      <tableStyleElement type="wholeTable" dxfId="26"/>
      <tableStyleElement type="headerRow" dxfId="25"/>
      <tableStyleElement type="totalRow" dxfId="24"/>
      <tableStyleElement type="firstRowStripe" dxfId="23"/>
      <tableStyleElement type="secondRowStripe" dxfId="22"/>
    </tableStyle>
    <tableStyle name="TableStyleLight3 2" pivot="0" count="7" xr9:uid="{DBE5B55B-F967-D94C-8350-C91EEDE8CEA3}">
      <tableStyleElement type="wholeTable" dxfId="21"/>
      <tableStyleElement type="headerRow" dxfId="20"/>
      <tableStyleElement type="totalRow" dxfId="19"/>
      <tableStyleElement type="firstColumn" dxfId="18"/>
      <tableStyleElement type="firstRowStripe" dxfId="17"/>
      <tableStyleElement type="secondRow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911735</xdr:colOff>
      <xdr:row>1</xdr:row>
      <xdr:rowOff>206179</xdr:rowOff>
    </xdr:from>
    <xdr:to>
      <xdr:col>7</xdr:col>
      <xdr:colOff>1268902</xdr:colOff>
      <xdr:row>4</xdr:row>
      <xdr:rowOff>227032</xdr:rowOff>
    </xdr:to>
    <xdr:pic>
      <xdr:nvPicPr>
        <xdr:cNvPr id="5" name="Graphic 4" descr="Gauge outline">
          <a:extLst>
            <a:ext uri="{FF2B5EF4-FFF2-40B4-BE49-F238E27FC236}">
              <a16:creationId xmlns:a16="http://schemas.microsoft.com/office/drawing/2014/main" id="{16495CCA-7467-39A8-7498-EBB23736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06303" y="457043"/>
          <a:ext cx="1940748" cy="19493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sMileageTracker" displayName="GasMileageTracker" ref="B12:H23" totalsRowCount="1" headerRowDxfId="14">
  <autoFilter ref="B12:H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DATE" dataDxfId="13" totalsRowDxfId="12"/>
    <tableColumn id="2" xr3:uid="{00000000-0010-0000-0000-000002000000}" name="TRIP METER" totalsRowFunction="average" dataDxfId="11" totalsRowDxfId="10"/>
    <tableColumn id="8" xr3:uid="{00000000-0010-0000-0000-000008000000}" name="TOTAL GALLONS" totalsRowFunction="average" dataDxfId="9" totalsRowDxfId="8"/>
    <tableColumn id="3" xr3:uid="{00000000-0010-0000-0000-000003000000}" name="TOTAL FUEL COST" totalsRowFunction="average" dataDxfId="7" totalsRowDxfId="6"/>
    <tableColumn id="9" xr3:uid="{00000000-0010-0000-0000-000009000000}" name="COST/GALLON" totalsRowFunction="average" dataDxfId="5" totalsRowDxfId="4">
      <calculatedColumnFormula>IFERROR(IF(AND(GasMileageTracker[[#This Row],[TRIP METER]]&lt;&gt;"", GasMileageTracker[[#This Row],[TOTAL GALLONS]]&lt;&gt;""),GasMileageTracker[[#This Row],[TOTAL FUEL COST]]/GasMileageTracker[[#This Row],[TOTAL GALLONS]],""),"")</calculatedColumnFormula>
    </tableColumn>
    <tableColumn id="7" xr3:uid="{00000000-0010-0000-0000-000007000000}" name="MILES/GALLON" totalsRowFunction="average" dataDxfId="3" totalsRowDxfId="2">
      <calculatedColumnFormula>IFERROR(GasMileageTracker[[#This Row],[TRIP METER]]/GasMileageTracker[[#This Row],[TOTAL GALLONS]],"")</calculatedColumnFormula>
    </tableColumn>
    <tableColumn id="4" xr3:uid="{00000000-0010-0000-0000-000004000000}" name="COST/MILE" totalsRowFunction="average" dataDxfId="1" totalsRowDxfId="0">
      <calculatedColumnFormula>IFERROR(IF(AND(GasMileageTracker[[#This Row],[TOTAL FUEL COST]]&lt;&gt;"",GasMileageTracker[[#This Row],[TRIP METER]]&lt;&gt;""),GasMileageTracker[[#This Row],[TOTAL FUEL COST]]/GasMileageTracker[[#This Row],[TRIP METER]],""),"")</calculatedColumnFormula>
    </tableColumn>
  </tableColumns>
  <tableStyleInfo name="TableStyleLight3 2" showFirstColumn="0" showLastColumn="0" showRowStripes="1" showColumnStripes="0"/>
  <extLst>
    <ext xmlns:x14="http://schemas.microsoft.com/office/spreadsheetml/2009/9/main" uri="{504A1905-F514-4f6f-8877-14C23A59335A}">
      <x14:table altTextSummary="Enter Date, Trip Meter, Total Gallons, and Total Fuel Cost in this table. Cost per Gallon, Miles per Gallon, and Cost per Mile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Custom 60">
      <a:dk1>
        <a:srgbClr val="F2EDD9"/>
      </a:dk1>
      <a:lt1>
        <a:srgbClr val="FFFFFF"/>
      </a:lt1>
      <a:dk2>
        <a:srgbClr val="017653"/>
      </a:dk2>
      <a:lt2>
        <a:srgbClr val="ECECEC"/>
      </a:lt2>
      <a:accent1>
        <a:srgbClr val="F4D777"/>
      </a:accent1>
      <a:accent2>
        <a:srgbClr val="3A7DEE"/>
      </a:accent2>
      <a:accent3>
        <a:srgbClr val="E45731"/>
      </a:accent3>
      <a:accent4>
        <a:srgbClr val="252525"/>
      </a:accent4>
      <a:accent5>
        <a:srgbClr val="6B6D2D"/>
      </a:accent5>
      <a:accent6>
        <a:srgbClr val="D97947"/>
      </a:accent6>
      <a:hlink>
        <a:srgbClr val="E45632"/>
      </a:hlink>
      <a:folHlink>
        <a:srgbClr val="017654"/>
      </a:folHlink>
    </a:clrScheme>
    <a:fontScheme name="Custom 66">
      <a:majorFont>
        <a:latin typeface="Tahom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autoPageBreaks="0" fitToPage="1"/>
  </sheetPr>
  <dimension ref="B3:I23"/>
  <sheetViews>
    <sheetView showGridLines="0" tabSelected="1" topLeftCell="A4" zoomScale="70" zoomScaleNormal="70" workbookViewId="0">
      <selection activeCell="B15" sqref="B15:H18"/>
    </sheetView>
  </sheetViews>
  <sheetFormatPr defaultColWidth="8.90625" defaultRowHeight="20.25" customHeight="1" x14ac:dyDescent="0.35"/>
  <cols>
    <col min="1" max="1" width="2.6328125" customWidth="1"/>
    <col min="2" max="8" width="20.90625" customWidth="1"/>
    <col min="9" max="9" width="2.6328125" customWidth="1"/>
  </cols>
  <sheetData>
    <row r="3" spans="2:9" ht="92.15" customHeight="1" x14ac:dyDescent="0.35">
      <c r="B3" s="36" t="s">
        <v>0</v>
      </c>
      <c r="C3" s="36"/>
      <c r="D3" s="36"/>
      <c r="E3" s="36"/>
    </row>
    <row r="4" spans="2:9" ht="39" customHeight="1" x14ac:dyDescent="0.8">
      <c r="B4" s="11" t="s">
        <v>1</v>
      </c>
      <c r="C4" s="2"/>
      <c r="D4" s="1"/>
      <c r="E4" s="1"/>
    </row>
    <row r="5" spans="2:9" ht="23.15" customHeight="1" x14ac:dyDescent="0.35">
      <c r="B5" s="32" t="s">
        <v>2</v>
      </c>
      <c r="C5" s="9"/>
      <c r="D5" s="9"/>
      <c r="E5" s="9"/>
      <c r="F5" s="9"/>
      <c r="G5" s="9"/>
    </row>
    <row r="6" spans="2:9" ht="20.25" customHeight="1" x14ac:dyDescent="0.35">
      <c r="B6" s="10"/>
      <c r="C6" s="10"/>
      <c r="D6" s="10"/>
      <c r="E6" s="10"/>
      <c r="F6" s="10"/>
      <c r="G6" s="10"/>
      <c r="H6" s="10"/>
    </row>
    <row r="7" spans="2:9" ht="26.15" customHeight="1" x14ac:dyDescent="0.35">
      <c r="B7" s="33" t="s">
        <v>3</v>
      </c>
      <c r="C7" s="34"/>
      <c r="D7" s="34"/>
      <c r="E7" s="34"/>
      <c r="F7" s="35"/>
      <c r="G7" s="33" t="s">
        <v>4</v>
      </c>
      <c r="H7" s="35"/>
      <c r="I7" s="3"/>
    </row>
    <row r="8" spans="2:9" ht="20.25" customHeight="1" x14ac:dyDescent="0.35">
      <c r="B8" s="4"/>
      <c r="C8" s="5"/>
      <c r="D8" s="5"/>
      <c r="E8" s="5"/>
    </row>
    <row r="9" spans="2:9" ht="30.75" customHeight="1" x14ac:dyDescent="0.35">
      <c r="B9" s="12" t="s">
        <v>5</v>
      </c>
      <c r="C9" s="13" t="s">
        <v>6</v>
      </c>
      <c r="D9" s="14" t="s">
        <v>7</v>
      </c>
      <c r="E9" s="13" t="s">
        <v>8</v>
      </c>
      <c r="F9" s="15" t="s">
        <v>9</v>
      </c>
      <c r="G9" s="16" t="s">
        <v>10</v>
      </c>
      <c r="H9" s="17">
        <v>380</v>
      </c>
      <c r="I9" s="3"/>
    </row>
    <row r="10" spans="2:9" ht="51" customHeight="1" x14ac:dyDescent="0.35">
      <c r="B10" s="18">
        <f>IFERROR(AVERAGE(GasMileageTracker[TOTAL GALLONS]),"0.00")</f>
        <v>9</v>
      </c>
      <c r="C10" s="19">
        <f>IFERROR(AVERAGE(GasMileageTracker[TOTAL FUEL COST]),0)</f>
        <v>38.003333333333337</v>
      </c>
      <c r="D10" s="19">
        <f>IFERROR(AVERAGE(GasMileageTracker[COST/GALLON]),0)</f>
        <v>4.232444444444444</v>
      </c>
      <c r="E10" s="20">
        <f>IFERROR(AVERAGE(GasMileageTracker[MILES/GALLON]),0)</f>
        <v>21.736111111111114</v>
      </c>
      <c r="F10" s="21">
        <f>IFERROR(AVERAGE(GasMileageTracker[COST/MILE]),0)</f>
        <v>0.19572135706043536</v>
      </c>
      <c r="G10" s="22" t="s">
        <v>11</v>
      </c>
      <c r="H10" s="8">
        <f>IFERROR(IF(AverageCostMile&lt;&gt;"",(TripMiles/AverageMPG)*AverageCostGallon,""),0)</f>
        <v>73.993405750798701</v>
      </c>
      <c r="I10" s="3"/>
    </row>
    <row r="11" spans="2:9" ht="20.25" customHeight="1" x14ac:dyDescent="0.35">
      <c r="B11" s="4"/>
      <c r="C11" s="4"/>
      <c r="D11" s="4"/>
      <c r="F11" s="4"/>
    </row>
    <row r="12" spans="2:9" ht="20.25" customHeight="1" x14ac:dyDescent="0.35">
      <c r="B12" s="23" t="s">
        <v>12</v>
      </c>
      <c r="C12" s="24" t="s">
        <v>13</v>
      </c>
      <c r="D12" s="24" t="s">
        <v>14</v>
      </c>
      <c r="E12" s="24" t="s">
        <v>15</v>
      </c>
      <c r="F12" s="24" t="s">
        <v>16</v>
      </c>
      <c r="G12" s="24" t="s">
        <v>17</v>
      </c>
      <c r="H12" s="24" t="s">
        <v>18</v>
      </c>
    </row>
    <row r="13" spans="2:9" ht="20.25" customHeight="1" x14ac:dyDescent="0.35">
      <c r="B13" s="25" t="s">
        <v>19</v>
      </c>
      <c r="C13" s="7">
        <v>221</v>
      </c>
      <c r="D13" s="26">
        <v>10</v>
      </c>
      <c r="E13" s="27">
        <v>40.78</v>
      </c>
      <c r="F13" s="27">
        <f>IFERROR(IF(AND(GasMileageTracker[[#This Row],[TRIP METER]]&lt;&gt;"", GasMileageTracker[[#This Row],[TOTAL GALLONS]]&lt;&gt;""),GasMileageTracker[[#This Row],[TOTAL FUEL COST]]/GasMileageTracker[[#This Row],[TOTAL GALLONS]],""),"")</f>
        <v>4.0780000000000003</v>
      </c>
      <c r="G13" s="7">
        <f>IFERROR(GasMileageTracker[[#This Row],[TRIP METER]]/GasMileageTracker[[#This Row],[TOTAL GALLONS]],"")</f>
        <v>22.1</v>
      </c>
      <c r="H13" s="27">
        <f>IFERROR(IF(AND(GasMileageTracker[[#This Row],[TOTAL FUEL COST]]&lt;&gt;"",GasMileageTracker[[#This Row],[TRIP METER]]&lt;&gt;""),GasMileageTracker[[#This Row],[TOTAL FUEL COST]]/GasMileageTracker[[#This Row],[TRIP METER]],""),"")</f>
        <v>0.18452488687782806</v>
      </c>
    </row>
    <row r="14" spans="2:9" ht="20.25" customHeight="1" x14ac:dyDescent="0.35">
      <c r="B14" s="25" t="s">
        <v>19</v>
      </c>
      <c r="C14" s="7">
        <v>219.8</v>
      </c>
      <c r="D14" s="26">
        <v>12</v>
      </c>
      <c r="E14" s="27">
        <v>50.12</v>
      </c>
      <c r="F14" s="27">
        <f>IFERROR(IF(AND(GasMileageTracker[[#This Row],[TRIP METER]]&lt;&gt;"", GasMileageTracker[[#This Row],[TOTAL GALLONS]]&lt;&gt;""),GasMileageTracker[[#This Row],[TOTAL FUEL COST]]/GasMileageTracker[[#This Row],[TOTAL GALLONS]],""),"")</f>
        <v>4.1766666666666667</v>
      </c>
      <c r="G14" s="7">
        <f>IFERROR(GasMileageTracker[[#This Row],[TRIP METER]]/GasMileageTracker[[#This Row],[TOTAL GALLONS]],"")</f>
        <v>18.316666666666666</v>
      </c>
      <c r="H14" s="27">
        <f>IFERROR(IF(AND(GasMileageTracker[[#This Row],[TOTAL FUEL COST]]&lt;&gt;"",GasMileageTracker[[#This Row],[TRIP METER]]&lt;&gt;""),GasMileageTracker[[#This Row],[TOTAL FUEL COST]]/GasMileageTracker[[#This Row],[TRIP METER]],""),"")</f>
        <v>0.22802547770700635</v>
      </c>
    </row>
    <row r="15" spans="2:9" ht="20.25" customHeight="1" x14ac:dyDescent="0.35">
      <c r="B15" s="25" t="s">
        <v>19</v>
      </c>
      <c r="C15" s="7">
        <v>180</v>
      </c>
      <c r="D15" s="26">
        <v>8</v>
      </c>
      <c r="E15" s="27">
        <v>32.78</v>
      </c>
      <c r="F15" s="27">
        <f>IFERROR(IF(AND(GasMileageTracker[[#This Row],[TRIP METER]]&lt;&gt;"", GasMileageTracker[[#This Row],[TOTAL GALLONS]]&lt;&gt;""),GasMileageTracker[[#This Row],[TOTAL FUEL COST]]/GasMileageTracker[[#This Row],[TOTAL GALLONS]],""),"")</f>
        <v>4.0975000000000001</v>
      </c>
      <c r="G15" s="7">
        <f>IFERROR(GasMileageTracker[[#This Row],[TRIP METER]]/GasMileageTracker[[#This Row],[TOTAL GALLONS]],"")</f>
        <v>22.5</v>
      </c>
      <c r="H15" s="27">
        <f>IFERROR(IF(AND(GasMileageTracker[[#This Row],[TOTAL FUEL COST]]&lt;&gt;"",GasMileageTracker[[#This Row],[TRIP METER]]&lt;&gt;""),GasMileageTracker[[#This Row],[TOTAL FUEL COST]]/GasMileageTracker[[#This Row],[TRIP METER]],""),"")</f>
        <v>0.18211111111111111</v>
      </c>
    </row>
    <row r="16" spans="2:9" ht="20.25" customHeight="1" x14ac:dyDescent="0.35">
      <c r="B16" s="25" t="s">
        <v>19</v>
      </c>
      <c r="C16" s="7">
        <v>180</v>
      </c>
      <c r="D16" s="26">
        <v>8</v>
      </c>
      <c r="E16" s="27">
        <v>33.78</v>
      </c>
      <c r="F16" s="27">
        <f>IFERROR(IF(AND(GasMileageTracker[[#This Row],[TRIP METER]]&lt;&gt;"", GasMileageTracker[[#This Row],[TOTAL GALLONS]]&lt;&gt;""),GasMileageTracker[[#This Row],[TOTAL FUEL COST]]/GasMileageTracker[[#This Row],[TOTAL GALLONS]],""),"")</f>
        <v>4.2225000000000001</v>
      </c>
      <c r="G16" s="7">
        <f>IFERROR(GasMileageTracker[[#This Row],[TRIP METER]]/GasMileageTracker[[#This Row],[TOTAL GALLONS]],"")</f>
        <v>22.5</v>
      </c>
      <c r="H16" s="27">
        <f>IFERROR(IF(AND(GasMileageTracker[[#This Row],[TOTAL FUEL COST]]&lt;&gt;"",GasMileageTracker[[#This Row],[TRIP METER]]&lt;&gt;""),GasMileageTracker[[#This Row],[TOTAL FUEL COST]]/GasMileageTracker[[#This Row],[TRIP METER]],""),"")</f>
        <v>0.18766666666666668</v>
      </c>
    </row>
    <row r="17" spans="2:8" ht="20.25" customHeight="1" x14ac:dyDescent="0.35">
      <c r="B17" s="25" t="s">
        <v>19</v>
      </c>
      <c r="C17" s="7">
        <v>180</v>
      </c>
      <c r="D17" s="26">
        <v>8</v>
      </c>
      <c r="E17" s="27">
        <v>34.78</v>
      </c>
      <c r="F17" s="27">
        <f>IFERROR(IF(AND(GasMileageTracker[[#This Row],[TRIP METER]]&lt;&gt;"", GasMileageTracker[[#This Row],[TOTAL GALLONS]]&lt;&gt;""),GasMileageTracker[[#This Row],[TOTAL FUEL COST]]/GasMileageTracker[[#This Row],[TOTAL GALLONS]],""),"")</f>
        <v>4.3475000000000001</v>
      </c>
      <c r="G17" s="7">
        <f>IFERROR(GasMileageTracker[[#This Row],[TRIP METER]]/GasMileageTracker[[#This Row],[TOTAL GALLONS]],"")</f>
        <v>22.5</v>
      </c>
      <c r="H17" s="27">
        <f>IFERROR(IF(AND(GasMileageTracker[[#This Row],[TOTAL FUEL COST]]&lt;&gt;"",GasMileageTracker[[#This Row],[TRIP METER]]&lt;&gt;""),GasMileageTracker[[#This Row],[TOTAL FUEL COST]]/GasMileageTracker[[#This Row],[TRIP METER]],""),"")</f>
        <v>0.19322222222222224</v>
      </c>
    </row>
    <row r="18" spans="2:8" ht="20.25" customHeight="1" x14ac:dyDescent="0.35">
      <c r="B18" s="25" t="s">
        <v>19</v>
      </c>
      <c r="C18" s="7">
        <v>180</v>
      </c>
      <c r="D18" s="26">
        <v>8</v>
      </c>
      <c r="E18" s="27">
        <v>35.78</v>
      </c>
      <c r="F18" s="27">
        <f>IFERROR(IF(AND(GasMileageTracker[[#This Row],[TRIP METER]]&lt;&gt;"", GasMileageTracker[[#This Row],[TOTAL GALLONS]]&lt;&gt;""),GasMileageTracker[[#This Row],[TOTAL FUEL COST]]/GasMileageTracker[[#This Row],[TOTAL GALLONS]],""),"")</f>
        <v>4.4725000000000001</v>
      </c>
      <c r="G18" s="7">
        <f>IFERROR(GasMileageTracker[[#This Row],[TRIP METER]]/GasMileageTracker[[#This Row],[TOTAL GALLONS]],"")</f>
        <v>22.5</v>
      </c>
      <c r="H18" s="27">
        <f>IFERROR(IF(AND(GasMileageTracker[[#This Row],[TOTAL FUEL COST]]&lt;&gt;"",GasMileageTracker[[#This Row],[TRIP METER]]&lt;&gt;""),GasMileageTracker[[#This Row],[TOTAL FUEL COST]]/GasMileageTracker[[#This Row],[TRIP METER]],""),"")</f>
        <v>0.19877777777777778</v>
      </c>
    </row>
    <row r="19" spans="2:8" ht="20.25" customHeight="1" x14ac:dyDescent="0.35">
      <c r="B19" s="25"/>
      <c r="C19" s="7"/>
      <c r="D19" s="26"/>
      <c r="E19" s="27"/>
      <c r="F19" s="27" t="str">
        <f>IFERROR(IF(AND(GasMileageTracker[[#This Row],[TRIP METER]]&lt;&gt;"", GasMileageTracker[[#This Row],[TOTAL GALLONS]]&lt;&gt;""),GasMileageTracker[[#This Row],[TOTAL FUEL COST]]/GasMileageTracker[[#This Row],[TOTAL GALLONS]],""),"")</f>
        <v/>
      </c>
      <c r="G19" s="7" t="str">
        <f>IFERROR(GasMileageTracker[[#This Row],[TRIP METER]]/GasMileageTracker[[#This Row],[TOTAL GALLONS]],"")</f>
        <v/>
      </c>
      <c r="H19" s="27" t="str">
        <f>IFERROR(IF(AND(GasMileageTracker[[#This Row],[TOTAL FUEL COST]]&lt;&gt;"",GasMileageTracker[[#This Row],[TRIP METER]]&lt;&gt;""),GasMileageTracker[[#This Row],[TOTAL FUEL COST]]/GasMileageTracker[[#This Row],[TRIP METER]],""),"")</f>
        <v/>
      </c>
    </row>
    <row r="20" spans="2:8" ht="20.25" customHeight="1" x14ac:dyDescent="0.35">
      <c r="B20" s="25"/>
      <c r="C20" s="7"/>
      <c r="D20" s="26"/>
      <c r="E20" s="27"/>
      <c r="F20" s="27" t="str">
        <f>IFERROR(IF(AND(GasMileageTracker[[#This Row],[TRIP METER]]&lt;&gt;"", GasMileageTracker[[#This Row],[TOTAL GALLONS]]&lt;&gt;""),GasMileageTracker[[#This Row],[TOTAL FUEL COST]]/GasMileageTracker[[#This Row],[TOTAL GALLONS]],""),"")</f>
        <v/>
      </c>
      <c r="G20" s="7" t="str">
        <f>IFERROR(GasMileageTracker[[#This Row],[TRIP METER]]/GasMileageTracker[[#This Row],[TOTAL GALLONS]],"")</f>
        <v/>
      </c>
      <c r="H20" s="27" t="str">
        <f>IFERROR(IF(AND(GasMileageTracker[[#This Row],[TOTAL FUEL COST]]&lt;&gt;"",GasMileageTracker[[#This Row],[TRIP METER]]&lt;&gt;""),GasMileageTracker[[#This Row],[TOTAL FUEL COST]]/GasMileageTracker[[#This Row],[TRIP METER]],""),"")</f>
        <v/>
      </c>
    </row>
    <row r="21" spans="2:8" ht="20.25" customHeight="1" x14ac:dyDescent="0.35">
      <c r="B21" s="25"/>
      <c r="C21" s="7"/>
      <c r="D21" s="26"/>
      <c r="E21" s="27"/>
      <c r="F21" s="27" t="str">
        <f>IFERROR(IF(AND(GasMileageTracker[[#This Row],[TRIP METER]]&lt;&gt;"", GasMileageTracker[[#This Row],[TOTAL GALLONS]]&lt;&gt;""),GasMileageTracker[[#This Row],[TOTAL FUEL COST]]/GasMileageTracker[[#This Row],[TOTAL GALLONS]],""),"")</f>
        <v/>
      </c>
      <c r="G21" s="7" t="str">
        <f>IFERROR(GasMileageTracker[[#This Row],[TRIP METER]]/GasMileageTracker[[#This Row],[TOTAL GALLONS]],"")</f>
        <v/>
      </c>
      <c r="H21" s="27" t="str">
        <f>IFERROR(IF(AND(GasMileageTracker[[#This Row],[TOTAL FUEL COST]]&lt;&gt;"",GasMileageTracker[[#This Row],[TRIP METER]]&lt;&gt;""),GasMileageTracker[[#This Row],[TOTAL FUEL COST]]/GasMileageTracker[[#This Row],[TRIP METER]],""),"")</f>
        <v/>
      </c>
    </row>
    <row r="22" spans="2:8" ht="20.25" customHeight="1" x14ac:dyDescent="0.35">
      <c r="B22" s="28"/>
      <c r="C22" s="29"/>
      <c r="D22" s="30"/>
      <c r="E22" s="31"/>
      <c r="F22" s="31"/>
      <c r="G22" s="6"/>
      <c r="H22" s="31"/>
    </row>
    <row r="23" spans="2:8" ht="20.25" customHeight="1" x14ac:dyDescent="0.35">
      <c r="B23" s="37"/>
      <c r="C23" s="38">
        <f>SUBTOTAL(101,GasMileageTracker[TRIP METER])</f>
        <v>193.46666666666667</v>
      </c>
      <c r="D23" s="39">
        <f>SUBTOTAL(101,GasMileageTracker[TOTAL GALLONS])</f>
        <v>9</v>
      </c>
      <c r="E23" s="40">
        <f>SUBTOTAL(101,GasMileageTracker[TOTAL FUEL COST])</f>
        <v>38.003333333333337</v>
      </c>
      <c r="F23" s="40">
        <f>SUBTOTAL(101,GasMileageTracker[COST/GALLON])</f>
        <v>4.232444444444444</v>
      </c>
      <c r="G23" s="38">
        <f>SUBTOTAL(101,GasMileageTracker[MILES/GALLON])</f>
        <v>21.736111111111114</v>
      </c>
      <c r="H23" s="40">
        <f>SUBTOTAL(101,GasMileageTracker[COST/MILE])</f>
        <v>0.19572135706043536</v>
      </c>
    </row>
  </sheetData>
  <mergeCells count="3">
    <mergeCell ref="B7:F7"/>
    <mergeCell ref="G7:H7"/>
    <mergeCell ref="B3:E3"/>
  </mergeCells>
  <dataValidations count="25">
    <dataValidation allowBlank="1" showInputMessage="1" showErrorMessage="1" prompt="Gallons are automatically calculated in cell below" sqref="B9" xr:uid="{00000000-0002-0000-0000-000003000000}"/>
    <dataValidation allowBlank="1" showInputMessage="1" showErrorMessage="1" prompt="Fuel Cost is automatically calculated in cell below" sqref="C9" xr:uid="{00000000-0002-0000-0000-000004000000}"/>
    <dataValidation allowBlank="1" showInputMessage="1" showErrorMessage="1" prompt="Cost per Gallon is automatically calculated in cell below" sqref="D9" xr:uid="{00000000-0002-0000-0000-000005000000}"/>
    <dataValidation allowBlank="1" showInputMessage="1" showErrorMessage="1" prompt="Miles per Gallon is automatically calculated in cell below" sqref="E9" xr:uid="{00000000-0002-0000-0000-000006000000}"/>
    <dataValidation allowBlank="1" showInputMessage="1" showErrorMessage="1" prompt="Cost per Mile is automatically calculated in cell below" sqref="F9" xr:uid="{00000000-0002-0000-0000-000007000000}"/>
    <dataValidation allowBlank="1" showInputMessage="1" showErrorMessage="1" prompt="Cost per Mile is automatically calculated in this cell" sqref="F10" xr:uid="{00000000-0002-0000-0000-000008000000}"/>
    <dataValidation allowBlank="1" showInputMessage="1" showErrorMessage="1" prompt="Gallons are automatically calculated in this cell" sqref="B10" xr:uid="{00000000-0002-0000-0000-000009000000}"/>
    <dataValidation allowBlank="1" showInputMessage="1" showErrorMessage="1" prompt="Fuel Cost is automatically calculated in this cell" sqref="C10" xr:uid="{00000000-0002-0000-0000-00000A000000}"/>
    <dataValidation allowBlank="1" showInputMessage="1" showErrorMessage="1" prompt="Cost per Gallon is automatically calculated in this cell" sqref="D10" xr:uid="{00000000-0002-0000-0000-00000B000000}"/>
    <dataValidation allowBlank="1" showInputMessage="1" showErrorMessage="1" prompt="Miles per Gallon is automatically calculated in this cell" sqref="E10" xr:uid="{00000000-0002-0000-0000-00000C000000}"/>
    <dataValidation allowBlank="1" showInputMessage="1" showErrorMessage="1" prompt="Enter Trip Miles in cell at right" sqref="G9" xr:uid="{00000000-0002-0000-0000-00000D000000}"/>
    <dataValidation allowBlank="1" showInputMessage="1" showErrorMessage="1" prompt="Enter Trip Miles in this cell" sqref="H9" xr:uid="{00000000-0002-0000-0000-00000E000000}"/>
    <dataValidation allowBlank="1" showInputMessage="1" showErrorMessage="1" prompt="Trip Cost is automatically calculated in cell at right" sqref="G10" xr:uid="{00000000-0002-0000-0000-00000F000000}"/>
    <dataValidation allowBlank="1" showInputMessage="1" showErrorMessage="1" prompt="Trip Cost is automatically calculated in this cell" sqref="H10" xr:uid="{00000000-0002-0000-0000-000010000000}"/>
    <dataValidation allowBlank="1" showInputMessage="1" showErrorMessage="1" prompt="Enter Date in this column under this heading" sqref="B12" xr:uid="{00000000-0002-0000-0000-000011000000}"/>
    <dataValidation allowBlank="1" showInputMessage="1" showErrorMessage="1" prompt="Enter Trip Meter in this column under this heading" sqref="C12" xr:uid="{00000000-0002-0000-0000-000012000000}"/>
    <dataValidation allowBlank="1" showInputMessage="1" showErrorMessage="1" prompt="Enter Total Gallons in this column under this heading" sqref="D12" xr:uid="{00000000-0002-0000-0000-000013000000}"/>
    <dataValidation allowBlank="1" showInputMessage="1" showErrorMessage="1" prompt="Enter Total Fuel Cost in this column under this heading" sqref="E12" xr:uid="{00000000-0002-0000-0000-000014000000}"/>
    <dataValidation allowBlank="1" showInputMessage="1" showErrorMessage="1" prompt="Cost per Gallon is automatically calculated in this column under this heading" sqref="F12" xr:uid="{00000000-0002-0000-0000-000015000000}"/>
    <dataValidation allowBlank="1" showInputMessage="1" showErrorMessage="1" prompt="Miles per Gallon is automatically calculated in this column under this heading" sqref="G12" xr:uid="{00000000-0002-0000-0000-000016000000}"/>
    <dataValidation allowBlank="1" showInputMessage="1" showErrorMessage="1" prompt="Cost per Mile is automatically calculated in this column under this heading" sqref="H12" xr:uid="{00000000-0002-0000-0000-000017000000}"/>
    <dataValidation allowBlank="1" showInputMessage="1" showErrorMessage="1" prompt="Enter Trip Miles in cells below to calculate Trip Cost" sqref="G7" xr:uid="{00000000-0002-0000-0000-000018000000}"/>
    <dataValidation allowBlank="1" showInputMessage="1" showErrorMessage="1" prompt="Create a Gas Mileage Tracker workbook to track fuel and trip costs in this worksheet. Enter trip and fuel details in GasMileageTracker table" sqref="A1" xr:uid="{00000000-0002-0000-0000-000000000000}"/>
    <dataValidation allowBlank="1" showInputMessage="1" showErrorMessage="1" prompt="Title of this worksheet is in this cell. Averages are automatically calculated in cells B9 to F10" sqref="B3:E3" xr:uid="{8F211D5E-4A5B-4AD9-8B41-01B35B5899A1}"/>
    <dataValidation allowBlank="1" showInputMessage="1" showErrorMessage="1" prompt="Averages are automatically calculated in cells below. Use Trip Estimator Tool in cells G9 through H10 to calculate Trip Cost" sqref="B7:F7" xr:uid="{8895370F-7F1D-4FDA-BE73-376D5A8EF4EC}"/>
  </dataValidations>
  <printOptions horizontalCentered="1"/>
  <pageMargins left="0.7" right="0.7" top="0.75" bottom="0.75" header="0.3" footer="0.3"/>
  <pageSetup scale="65" fitToHeight="0" orientation="portrait" r:id="rId1"/>
  <headerFooter differentFirst="1">
    <oddFooter>&amp;C&amp;K01+000Page &amp;P of &amp;N</oddFooter>
  </headerFooter>
  <ignoredErrors>
    <ignoredError sqref="B10:F10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E7A83D-778C-4D09-9AA0-B5914557287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8A73730-44E3-4996-85C2-55BA7558A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D3BA26-5F0A-46CE-917F-66406F933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Gas mileage tracker</vt:lpstr>
      <vt:lpstr>AverageCost</vt:lpstr>
      <vt:lpstr>AverageCostGallon</vt:lpstr>
      <vt:lpstr>AverageCostMile</vt:lpstr>
      <vt:lpstr>AverageGallons</vt:lpstr>
      <vt:lpstr>AverageMPG</vt:lpstr>
      <vt:lpstr>ColumnTitle1</vt:lpstr>
      <vt:lpstr>ColumnTitleRegion1..F5.1</vt:lpstr>
      <vt:lpstr>OdometerStart</vt:lpstr>
      <vt:lpstr>'Gas mileage tracker'!Print_Titles</vt:lpstr>
      <vt:lpstr>RowTitleRegion1..H5</vt:lpstr>
      <vt:lpstr>TripMiles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2022-12-01T06:36:45Z</dcterms:created>
  <dcterms:modified xsi:type="dcterms:W3CDTF">2024-06-06T01:34:51Z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