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EC3E7CCD-3989-411C-8E76-66ADC91DDCA8}" xr6:coauthVersionLast="47" xr6:coauthVersionMax="47" xr10:uidLastSave="{00000000-0000-0000-0000-000000000000}"/>
  <bookViews>
    <workbookView xWindow="-110" yWindow="-110" windowWidth="19420" windowHeight="10300" firstSheet="1" activeTab="1" xr2:uid="{00000000-000D-0000-FFFF-FFFF00000000}"/>
  </bookViews>
  <sheets>
    <sheet name="Start" sheetId="3" r:id="rId1"/>
    <sheet name="Gift budget and tracker" sheetId="1" r:id="rId2"/>
    <sheet name="Data" sheetId="2" state="hidden" r:id="rId3"/>
  </sheets>
  <definedNames>
    <definedName name="_xlnm.Print_Titles" localSheetId="1">'Gift budget and tracker'!$7:$7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2" l="1"/>
  <c r="H12" i="2"/>
  <c r="H11" i="2"/>
  <c r="H10" i="2"/>
  <c r="H9" i="2"/>
  <c r="H8" i="2"/>
  <c r="H7" i="2"/>
  <c r="H6" i="2"/>
  <c r="H5" i="2"/>
  <c r="H4" i="2"/>
  <c r="H3" i="2"/>
  <c r="H2" i="2"/>
  <c r="G13" i="2"/>
  <c r="F13" i="2"/>
  <c r="G12" i="2"/>
  <c r="F12" i="2"/>
  <c r="G11" i="2"/>
  <c r="F11" i="2"/>
  <c r="G10" i="2"/>
  <c r="F10" i="2"/>
  <c r="G9" i="2"/>
  <c r="F9" i="2"/>
  <c r="G8" i="2"/>
  <c r="F8" i="2"/>
  <c r="G7" i="2"/>
  <c r="F7" i="2"/>
  <c r="G6" i="2"/>
  <c r="F6" i="2"/>
  <c r="G5" i="2"/>
  <c r="F5" i="2"/>
  <c r="G4" i="2"/>
  <c r="F4" i="2"/>
  <c r="G3" i="2"/>
  <c r="F3" i="2"/>
  <c r="G2" i="2"/>
  <c r="F2" i="2"/>
  <c r="E13" i="2"/>
  <c r="E12" i="2"/>
  <c r="E11" i="2"/>
  <c r="E10" i="2"/>
  <c r="E9" i="2"/>
  <c r="E8" i="2"/>
  <c r="E7" i="2"/>
  <c r="E6" i="2"/>
  <c r="E5" i="2"/>
  <c r="E4" i="2"/>
  <c r="E3" i="2"/>
  <c r="E2" i="2"/>
</calcChain>
</file>

<file path=xl/sharedStrings.xml><?xml version="1.0" encoding="utf-8"?>
<sst xmlns="http://schemas.openxmlformats.org/spreadsheetml/2006/main" count="119" uniqueCount="78">
  <si>
    <t>ABOUT THE TEMPLATE</t>
  </si>
  <si>
    <t>Use this template to log your gift purchases and track them against budget.</t>
  </si>
  <si>
    <t>Enter in table the names of family and friends, gift items, budgeted and spent amounts, and notes, and select occasion and event month.</t>
  </si>
  <si>
    <t>Monthly overview chart is auto-updated.</t>
  </si>
  <si>
    <t>Note: </t>
  </si>
  <si>
    <t>Additional instructions have been provided in column A in GIFT BUDGET AND TRACKER worksheet. This text has been intentionally hidden. To remove text, select column A, then select DELETE. To unhide text, select column A, then change font color.</t>
  </si>
  <si>
    <t>To learn more about table, press SHIFT and then F10 within a table, select the TABLE option, and then select ALTERNATIVE TEXT.</t>
  </si>
  <si>
    <t>GIFT BUDGET AND TRACKER</t>
  </si>
  <si>
    <t>MONTHLY OVERVIEW</t>
  </si>
  <si>
    <t>Fill out as much as you can at the beginning of each new year. Enter names of family and friends, select gift occasion, select month of event, and type in how much you want to spend. Each person may appear multiple times within the table for each different occasion (birthday, holiday, shower, etc.).</t>
  </si>
  <si>
    <t>Who</t>
  </si>
  <si>
    <t>Occasion</t>
  </si>
  <si>
    <t>Month</t>
  </si>
  <si>
    <t>Amount
budgeted</t>
  </si>
  <si>
    <t>Amount
spent</t>
  </si>
  <si>
    <t>Gift</t>
  </si>
  <si>
    <t>Link to gift</t>
  </si>
  <si>
    <t>In store/
Online</t>
  </si>
  <si>
    <t>Purchased?</t>
  </si>
  <si>
    <t>Wrapped?</t>
  </si>
  <si>
    <t>Delivered?</t>
  </si>
  <si>
    <t>Notes</t>
  </si>
  <si>
    <t>Laura</t>
  </si>
  <si>
    <t>Birthdays</t>
  </si>
  <si>
    <t>June</t>
  </si>
  <si>
    <t>Shoes</t>
  </si>
  <si>
    <t>Seller</t>
  </si>
  <si>
    <t>Online</t>
  </si>
  <si>
    <t>Yes</t>
  </si>
  <si>
    <t>No</t>
  </si>
  <si>
    <t>6/16, Movie tickets</t>
  </si>
  <si>
    <t>Noa</t>
  </si>
  <si>
    <t>Anniversaries</t>
  </si>
  <si>
    <t>April</t>
  </si>
  <si>
    <t>A cat</t>
  </si>
  <si>
    <t>In store</t>
  </si>
  <si>
    <t>He mentioned he likes dogs</t>
  </si>
  <si>
    <t>Aktan</t>
  </si>
  <si>
    <t>Holidays</t>
  </si>
  <si>
    <t>July</t>
  </si>
  <si>
    <t>Headphones</t>
  </si>
  <si>
    <t>Dorm stuff</t>
  </si>
  <si>
    <t>Meitar</t>
  </si>
  <si>
    <t>January</t>
  </si>
  <si>
    <t>Game</t>
  </si>
  <si>
    <t>Yuuri</t>
  </si>
  <si>
    <t>Weddings</t>
  </si>
  <si>
    <t>Crystal vase</t>
  </si>
  <si>
    <t>Occasions</t>
  </si>
  <si>
    <t>Date</t>
  </si>
  <si>
    <t>Amount Budgeted
Birthdays</t>
  </si>
  <si>
    <t>Amount Budgeted
Holidays</t>
  </si>
  <si>
    <t>Amount Budgeted
Other</t>
  </si>
  <si>
    <t>Amount Spent</t>
  </si>
  <si>
    <t>Jan</t>
  </si>
  <si>
    <t>February</t>
  </si>
  <si>
    <t>Feb</t>
  </si>
  <si>
    <t>March</t>
  </si>
  <si>
    <t>Mar</t>
  </si>
  <si>
    <t>Apr</t>
  </si>
  <si>
    <t>Bridal Showers</t>
  </si>
  <si>
    <t>May</t>
  </si>
  <si>
    <t>Baby Showers</t>
  </si>
  <si>
    <t>Jun</t>
  </si>
  <si>
    <t>Graduations</t>
  </si>
  <si>
    <t>Jul</t>
  </si>
  <si>
    <t>Other</t>
  </si>
  <si>
    <t>August</t>
  </si>
  <si>
    <t>Aug</t>
  </si>
  <si>
    <t>September</t>
  </si>
  <si>
    <t>Sep</t>
  </si>
  <si>
    <t>October</t>
  </si>
  <si>
    <t>Oct</t>
  </si>
  <si>
    <t>November</t>
  </si>
  <si>
    <t>Nov</t>
  </si>
  <si>
    <t>December</t>
  </si>
  <si>
    <t>Dec</t>
  </si>
  <si>
    <t>Sonia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</si>
</sst>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9" x14ac:knownFonts="1">
    <font>
      <sz val="10"/>
      <color theme="3"/>
      <name val="Segoe UI"/>
      <family val="2"/>
      <scheme val="minor"/>
    </font>
    <font>
      <b/>
      <sz val="9"/>
      <color theme="3"/>
      <name val="Segoe UI"/>
      <family val="2"/>
      <scheme val="minor"/>
    </font>
    <font>
      <sz val="24"/>
      <color theme="3"/>
      <name val="Century Gothic"/>
      <family val="2"/>
      <scheme val="major"/>
    </font>
    <font>
      <b/>
      <sz val="16"/>
      <color theme="1" tint="0.14993743705557422"/>
      <name val="Century Gothic"/>
      <family val="2"/>
      <scheme val="major"/>
    </font>
    <font>
      <sz val="10"/>
      <color theme="0"/>
      <name val="Segoe UI"/>
      <family val="2"/>
      <scheme val="minor"/>
    </font>
    <font>
      <sz val="11"/>
      <color theme="0"/>
      <name val="Calibri"/>
      <family val="2"/>
    </font>
    <font>
      <b/>
      <sz val="14"/>
      <color theme="4"/>
      <name val="Segoe UI"/>
      <family val="2"/>
      <scheme val="minor"/>
    </font>
    <font>
      <sz val="40"/>
      <color theme="4"/>
      <name val="Century Gothic"/>
      <family val="2"/>
      <scheme val="major"/>
    </font>
    <font>
      <sz val="24"/>
      <color theme="4"/>
      <name val="Century Gothic"/>
      <family val="1"/>
      <scheme val="major"/>
    </font>
    <font>
      <sz val="11"/>
      <color theme="1" tint="0.14999847407452621"/>
      <name val="Segoe UI"/>
      <family val="2"/>
      <scheme val="minor"/>
    </font>
    <font>
      <b/>
      <sz val="11"/>
      <color theme="1" tint="0.14999847407452621"/>
      <name val="Segoe UI"/>
      <family val="2"/>
      <scheme val="minor"/>
    </font>
    <font>
      <sz val="30"/>
      <color theme="4"/>
      <name val="Century Gothic"/>
      <family val="1"/>
      <scheme val="major"/>
    </font>
    <font>
      <sz val="11"/>
      <color theme="4"/>
      <name val="Calibri"/>
      <family val="2"/>
    </font>
    <font>
      <sz val="10"/>
      <color theme="4"/>
      <name val="Segoe UI"/>
      <family val="2"/>
      <scheme val="minor"/>
    </font>
    <font>
      <b/>
      <sz val="14"/>
      <color theme="4"/>
      <name val="Calibri"/>
      <family val="2"/>
    </font>
    <font>
      <sz val="10"/>
      <color theme="5" tint="0.79998168889431442"/>
      <name val="Segoe UI"/>
      <family val="2"/>
      <scheme val="minor"/>
    </font>
    <font>
      <sz val="14"/>
      <color theme="4"/>
      <name val="Segoe UI"/>
      <family val="2"/>
      <scheme val="minor"/>
    </font>
    <font>
      <sz val="12"/>
      <color theme="3"/>
      <name val="Segoe UI"/>
      <family val="2"/>
      <scheme val="minor"/>
    </font>
    <font>
      <sz val="8"/>
      <name val="Segoe U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theme="5"/>
        <bgColor indexed="64"/>
      </patternFill>
    </fill>
  </fills>
  <borders count="1">
    <border>
      <left/>
      <right/>
      <top/>
      <bottom/>
      <diagonal/>
    </border>
  </borders>
  <cellStyleXfs count="3">
    <xf numFmtId="0" fontId="0" fillId="0" borderId="0">
      <alignment horizontal="left" indent="1"/>
    </xf>
    <xf numFmtId="0" fontId="2" fillId="0" borderId="0" applyNumberFormat="0" applyFill="0" applyBorder="0" applyProtection="0">
      <alignment horizontal="left" vertical="center" indent="2"/>
    </xf>
    <xf numFmtId="0" fontId="3" fillId="0" borderId="0" applyNumberFormat="0" applyFill="0" applyProtection="0">
      <alignment horizontal="left" vertical="center" indent="2"/>
    </xf>
  </cellStyleXfs>
  <cellXfs count="36">
    <xf numFmtId="0" fontId="0" fillId="0" borderId="0" xfId="0">
      <alignment horizontal="left" indent="1"/>
    </xf>
    <xf numFmtId="0" fontId="0" fillId="0" borderId="0" xfId="0" applyAlignment="1">
      <alignment horizontal="left" vertical="center" wrapText="1" indent="2"/>
    </xf>
    <xf numFmtId="0" fontId="1" fillId="0" borderId="0" xfId="0" applyFont="1">
      <alignment horizontal="left" indent="1"/>
    </xf>
    <xf numFmtId="164" fontId="0" fillId="0" borderId="0" xfId="0" applyNumberFormat="1">
      <alignment horizontal="left" indent="1"/>
    </xf>
    <xf numFmtId="0" fontId="0" fillId="0" borderId="0" xfId="0" applyAlignment="1">
      <alignment horizontal="left" vertical="center" indent="1"/>
    </xf>
    <xf numFmtId="0" fontId="1" fillId="0" borderId="0" xfId="0" applyFont="1" applyAlignment="1">
      <alignment horizontal="left" wrapText="1" indent="1"/>
    </xf>
    <xf numFmtId="0" fontId="5" fillId="0" borderId="0" xfId="0" applyFont="1" applyAlignment="1">
      <alignment horizontal="left" vertical="center" wrapText="1"/>
    </xf>
    <xf numFmtId="0" fontId="4" fillId="0" borderId="0" xfId="0" applyFont="1" applyAlignment="1">
      <alignment horizontal="left" wrapText="1"/>
    </xf>
    <xf numFmtId="0" fontId="5" fillId="0" borderId="0" xfId="0" applyFont="1" applyAlignment="1">
      <alignment horizontal="left" wrapText="1"/>
    </xf>
    <xf numFmtId="0" fontId="4" fillId="0" borderId="0" xfId="0" applyFont="1" applyAlignment="1">
      <alignment horizontal="left"/>
    </xf>
    <xf numFmtId="0" fontId="3" fillId="0" borderId="0" xfId="2">
      <alignment horizontal="left" vertical="center" indent="2"/>
    </xf>
    <xf numFmtId="0" fontId="6" fillId="0" borderId="0" xfId="0" applyFont="1" applyAlignment="1">
      <alignment horizontal="left" vertical="top" wrapText="1" indent="2"/>
    </xf>
    <xf numFmtId="0" fontId="0" fillId="2" borderId="0" xfId="0" applyFill="1">
      <alignment horizontal="left" indent="1"/>
    </xf>
    <xf numFmtId="0" fontId="6" fillId="2" borderId="0" xfId="0" applyFont="1" applyFill="1" applyAlignment="1">
      <alignment horizontal="left" vertical="top" wrapText="1" indent="2"/>
    </xf>
    <xf numFmtId="0" fontId="7" fillId="2" borderId="0" xfId="1" applyFont="1" applyFill="1" applyBorder="1" applyAlignment="1">
      <alignment horizontal="left" vertical="center" wrapText="1" indent="2"/>
    </xf>
    <xf numFmtId="0" fontId="6" fillId="2" borderId="0" xfId="0" applyFont="1" applyFill="1" applyAlignment="1">
      <alignment horizontal="left" vertical="center" wrapText="1" indent="2"/>
    </xf>
    <xf numFmtId="0" fontId="9" fillId="0" borderId="0" xfId="0" applyFont="1" applyAlignment="1">
      <alignment horizontal="left" vertical="center" wrapText="1" indent="1"/>
    </xf>
    <xf numFmtId="0" fontId="9" fillId="0" borderId="0" xfId="0" applyFont="1" applyAlignment="1">
      <alignment horizontal="center" vertical="center"/>
    </xf>
    <xf numFmtId="164" fontId="9" fillId="0" borderId="0" xfId="0" applyNumberFormat="1" applyFont="1" applyAlignment="1">
      <alignment horizontal="center" vertical="center"/>
    </xf>
    <xf numFmtId="0" fontId="9" fillId="0" borderId="0" xfId="0" applyFont="1" applyAlignment="1">
      <alignment horizontal="center" vertical="center" wrapText="1"/>
    </xf>
    <xf numFmtId="0" fontId="10" fillId="3" borderId="0" xfId="0" applyFont="1" applyFill="1" applyAlignment="1" applyProtection="1">
      <alignment horizontal="center" vertical="center" wrapText="1"/>
      <protection locked="0"/>
    </xf>
    <xf numFmtId="0" fontId="10" fillId="0" borderId="0" xfId="0" applyFont="1" applyAlignment="1" applyProtection="1">
      <alignment horizontal="center" vertical="center" wrapText="1"/>
      <protection locked="0"/>
    </xf>
    <xf numFmtId="0" fontId="12" fillId="2" borderId="0" xfId="0" applyFont="1" applyFill="1" applyAlignment="1">
      <alignment horizontal="left" vertical="center" wrapText="1" indent="1"/>
    </xf>
    <xf numFmtId="0" fontId="13" fillId="2" borderId="0" xfId="0" applyFont="1" applyFill="1">
      <alignment horizontal="left" indent="1"/>
    </xf>
    <xf numFmtId="0" fontId="14" fillId="2" borderId="0" xfId="0" applyFont="1" applyFill="1" applyAlignment="1">
      <alignment horizontal="left" vertical="center" wrapText="1" indent="1"/>
    </xf>
    <xf numFmtId="0" fontId="15" fillId="0" borderId="0" xfId="0" applyFont="1">
      <alignment horizontal="left" indent="1"/>
    </xf>
    <xf numFmtId="0" fontId="17" fillId="0" borderId="0" xfId="0" applyFont="1" applyAlignment="1">
      <alignment horizontal="left" vertical="center" indent="1"/>
    </xf>
    <xf numFmtId="0" fontId="17" fillId="0" borderId="0" xfId="0" applyFont="1" applyAlignment="1" applyProtection="1">
      <alignment horizontal="center" vertical="center"/>
      <protection locked="0"/>
    </xf>
    <xf numFmtId="0" fontId="17" fillId="0" borderId="0" xfId="0" applyFont="1" applyAlignment="1">
      <alignment horizontal="center" vertical="center"/>
    </xf>
    <xf numFmtId="0" fontId="17" fillId="0" borderId="0" xfId="0" applyFont="1" applyAlignment="1">
      <alignment horizontal="center" vertical="center" wrapText="1"/>
    </xf>
    <xf numFmtId="0" fontId="11" fillId="4" borderId="0" xfId="0" applyFont="1" applyFill="1" applyAlignment="1">
      <alignment horizontal="center" vertical="center"/>
    </xf>
    <xf numFmtId="0" fontId="16" fillId="2" borderId="0" xfId="0" applyFont="1" applyFill="1" applyAlignment="1">
      <alignment horizontal="left" vertical="top" wrapText="1" indent="2"/>
    </xf>
    <xf numFmtId="0" fontId="11" fillId="2" borderId="0" xfId="1" applyFont="1" applyFill="1" applyBorder="1" applyAlignment="1">
      <alignment horizontal="left" vertical="center" wrapText="1" indent="2"/>
    </xf>
    <xf numFmtId="0" fontId="8" fillId="4" borderId="0" xfId="2" applyFont="1" applyFill="1" applyAlignment="1">
      <alignment horizontal="left" vertical="center" indent="1"/>
    </xf>
    <xf numFmtId="0" fontId="9" fillId="0" borderId="0" xfId="0" applyFont="1" applyFill="1" applyAlignment="1">
      <alignment horizontal="left" vertical="center" wrapText="1" indent="1"/>
    </xf>
    <xf numFmtId="0" fontId="10" fillId="0" borderId="0" xfId="0" applyFont="1" applyFill="1" applyAlignment="1" applyProtection="1">
      <alignment horizontal="center" vertical="center" wrapText="1"/>
      <protection locked="0"/>
    </xf>
  </cellXfs>
  <cellStyles count="3">
    <cellStyle name="Heading 1" xfId="2" builtinId="16" customBuiltin="1"/>
    <cellStyle name="Normal" xfId="0" builtinId="0" customBuiltin="1"/>
    <cellStyle name="Title" xfId="1" builtinId="15" customBuiltin="1"/>
  </cellStyles>
  <dxfs count="36">
    <dxf>
      <font>
        <color theme="0"/>
      </font>
      <fill>
        <patternFill>
          <bgColor theme="9"/>
        </patternFill>
      </fill>
    </dxf>
    <dxf>
      <font>
        <color theme="0"/>
      </font>
      <fill>
        <patternFill>
          <bgColor theme="8"/>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left" vertical="center" textRotation="0" wrapText="1" indent="1"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numFmt numFmtId="164" formatCode="&quot;$&quot;#,##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numFmt numFmtId="164" formatCode="&quot;$&quot;#,##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0" hidden="0"/>
    </dxf>
    <dxf>
      <font>
        <b/>
        <strike val="0"/>
        <outline val="0"/>
        <shadow val="0"/>
        <u val="none"/>
        <vertAlign val="baseline"/>
        <sz val="11"/>
        <color theme="1" tint="0.14999847407452621"/>
        <name val="Segoe UI"/>
        <family val="2"/>
        <scheme val="minor"/>
      </font>
      <fill>
        <patternFill patternType="none">
          <fgColor indexed="64"/>
          <bgColor auto="1"/>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tint="0.14999847407452621"/>
        <name val="Segoe UI"/>
        <family val="2"/>
        <scheme val="minor"/>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right/>
        <top/>
        <bottom/>
      </border>
      <protection locked="1" hidden="0"/>
    </dxf>
    <dxf>
      <font>
        <strike val="0"/>
        <outline val="0"/>
        <shadow val="0"/>
        <u val="none"/>
        <vertAlign val="baseline"/>
        <sz val="11"/>
        <color theme="1" tint="0.14999847407452621"/>
        <name val="Segoe U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color theme="1" tint="0.14999847407452621"/>
        <name val="Segoe UI"/>
        <family val="2"/>
        <scheme val="minor"/>
      </font>
      <fill>
        <patternFill patternType="none">
          <fgColor indexed="64"/>
          <bgColor auto="1"/>
        </patternFill>
      </fill>
    </dxf>
    <dxf>
      <font>
        <b val="0"/>
        <i val="0"/>
        <strike val="0"/>
        <outline val="0"/>
        <shadow val="0"/>
        <u val="none"/>
        <vertAlign val="baseline"/>
        <sz val="12"/>
        <color theme="3"/>
        <name val="Segoe UI"/>
        <family val="2"/>
        <scheme val="minor"/>
      </font>
      <fill>
        <patternFill patternType="none">
          <fgColor indexed="64"/>
          <bgColor auto="1"/>
        </patternFill>
      </fill>
      <alignment horizontal="left" vertical="center" textRotation="0" indent="1" justifyLastLine="0" shrinkToFit="0" readingOrder="0"/>
    </dxf>
    <dxf>
      <font>
        <b/>
        <i val="0"/>
        <color theme="4"/>
      </font>
      <fill>
        <patternFill>
          <bgColor theme="5" tint="0.79998168889431442"/>
        </patternFill>
      </fill>
      <border diagonalUp="0" diagonalDown="0">
        <left/>
        <right/>
        <top/>
        <bottom/>
        <vertical style="medium">
          <color theme="0"/>
        </vertical>
        <horizontal/>
      </border>
    </dxf>
    <dxf>
      <border>
        <bottom style="thin">
          <color theme="4" tint="0.59996337778862885"/>
        </bottom>
        <horizontal style="thin">
          <color theme="4" tint="0.59996337778862885"/>
        </horizontal>
      </border>
    </dxf>
  </dxfs>
  <tableStyles count="1" defaultTableStyle="TableStyleMedium2" defaultPivotStyle="PivotStyleLight16">
    <tableStyle name="Gift Budget" pivot="0" count="2" xr9:uid="{00000000-0011-0000-FFFF-FFFF00000000}">
      <tableStyleElement type="wholeTable" dxfId="35"/>
      <tableStyleElement type="headerRow" dxfId="34"/>
    </tableStyle>
  </tableStyles>
  <colors>
    <mruColors>
      <color rgb="FF26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Birthday Budget</c:v>
          </c:tx>
          <c:spPr>
            <a:solidFill>
              <a:schemeClr val="accent6"/>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Data!$E$2:$E$13</c:f>
              <c:numCache>
                <c:formatCode>"$"#,##0</c:formatCode>
                <c:ptCount val="12"/>
                <c:pt idx="0">
                  <c:v>20</c:v>
                </c:pt>
                <c:pt idx="1">
                  <c:v>0</c:v>
                </c:pt>
                <c:pt idx="2">
                  <c:v>0</c:v>
                </c:pt>
                <c:pt idx="3">
                  <c:v>0</c:v>
                </c:pt>
                <c:pt idx="4">
                  <c:v>0</c:v>
                </c:pt>
                <c:pt idx="5">
                  <c:v>50</c:v>
                </c:pt>
                <c:pt idx="6">
                  <c:v>0</c:v>
                </c:pt>
                <c:pt idx="7">
                  <c:v>0</c:v>
                </c:pt>
                <c:pt idx="8">
                  <c:v>0</c:v>
                </c:pt>
                <c:pt idx="9">
                  <c:v>0</c:v>
                </c:pt>
                <c:pt idx="10">
                  <c:v>0</c:v>
                </c:pt>
                <c:pt idx="11">
                  <c:v>0</c:v>
                </c:pt>
              </c:numCache>
            </c:numRef>
          </c:val>
          <c:extLst>
            <c:ext xmlns:c16="http://schemas.microsoft.com/office/drawing/2014/chart" uri="{C3380CC4-5D6E-409C-BE32-E72D297353CC}">
              <c16:uniqueId val="{00000000-9666-4F1F-8B29-9EBE67A22EAC}"/>
            </c:ext>
          </c:extLst>
        </c:ser>
        <c:ser>
          <c:idx val="1"/>
          <c:order val="1"/>
          <c:tx>
            <c:v>Holiday Budget</c:v>
          </c:tx>
          <c:spPr>
            <a:solidFill>
              <a:schemeClr val="accent5"/>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Data!$F$2:$F$13</c:f>
              <c:numCache>
                <c:formatCode>"$"#,##0</c:formatCode>
                <c:ptCount val="12"/>
                <c:pt idx="0">
                  <c:v>0</c:v>
                </c:pt>
                <c:pt idx="1">
                  <c:v>0</c:v>
                </c:pt>
                <c:pt idx="2">
                  <c:v>0</c:v>
                </c:pt>
                <c:pt idx="3">
                  <c:v>0</c:v>
                </c:pt>
                <c:pt idx="4">
                  <c:v>0</c:v>
                </c:pt>
                <c:pt idx="5">
                  <c:v>0</c:v>
                </c:pt>
                <c:pt idx="6">
                  <c:v>50</c:v>
                </c:pt>
                <c:pt idx="7">
                  <c:v>0</c:v>
                </c:pt>
                <c:pt idx="8">
                  <c:v>0</c:v>
                </c:pt>
                <c:pt idx="9">
                  <c:v>0</c:v>
                </c:pt>
                <c:pt idx="10">
                  <c:v>0</c:v>
                </c:pt>
                <c:pt idx="11">
                  <c:v>0</c:v>
                </c:pt>
              </c:numCache>
            </c:numRef>
          </c:val>
          <c:extLst>
            <c:ext xmlns:c16="http://schemas.microsoft.com/office/drawing/2014/chart" uri="{C3380CC4-5D6E-409C-BE32-E72D297353CC}">
              <c16:uniqueId val="{00000001-9666-4F1F-8B29-9EBE67A22EAC}"/>
            </c:ext>
          </c:extLst>
        </c:ser>
        <c:ser>
          <c:idx val="2"/>
          <c:order val="2"/>
          <c:tx>
            <c:v>Other Gift Budget</c:v>
          </c:tx>
          <c:spPr>
            <a:solidFill>
              <a:schemeClr val="accent1"/>
            </a:solidFill>
            <a:ln>
              <a:noFill/>
            </a:ln>
            <a:effectLst/>
          </c:spPr>
          <c:invertIfNegative val="0"/>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Data!$G$2:$G$13</c:f>
              <c:numCache>
                <c:formatCode>"$"#,##0</c:formatCode>
                <c:ptCount val="12"/>
                <c:pt idx="0">
                  <c:v>0</c:v>
                </c:pt>
                <c:pt idx="1">
                  <c:v>20</c:v>
                </c:pt>
                <c:pt idx="2">
                  <c:v>0</c:v>
                </c:pt>
                <c:pt idx="3">
                  <c:v>20</c:v>
                </c:pt>
                <c:pt idx="4">
                  <c:v>0</c:v>
                </c:pt>
                <c:pt idx="5">
                  <c:v>100</c:v>
                </c:pt>
                <c:pt idx="6">
                  <c:v>0</c:v>
                </c:pt>
                <c:pt idx="7">
                  <c:v>0</c:v>
                </c:pt>
                <c:pt idx="8">
                  <c:v>0</c:v>
                </c:pt>
                <c:pt idx="9">
                  <c:v>0</c:v>
                </c:pt>
                <c:pt idx="10">
                  <c:v>0</c:v>
                </c:pt>
                <c:pt idx="11">
                  <c:v>0</c:v>
                </c:pt>
              </c:numCache>
            </c:numRef>
          </c:val>
          <c:extLst>
            <c:ext xmlns:c16="http://schemas.microsoft.com/office/drawing/2014/chart" uri="{C3380CC4-5D6E-409C-BE32-E72D297353CC}">
              <c16:uniqueId val="{00000002-9666-4F1F-8B29-9EBE67A22EAC}"/>
            </c:ext>
          </c:extLst>
        </c:ser>
        <c:dLbls>
          <c:showLegendKey val="0"/>
          <c:showVal val="0"/>
          <c:showCatName val="0"/>
          <c:showSerName val="0"/>
          <c:showPercent val="0"/>
          <c:showBubbleSize val="0"/>
        </c:dLbls>
        <c:gapWidth val="150"/>
        <c:overlap val="100"/>
        <c:axId val="427999160"/>
        <c:axId val="428000472"/>
      </c:barChart>
      <c:lineChart>
        <c:grouping val="standard"/>
        <c:varyColors val="0"/>
        <c:ser>
          <c:idx val="3"/>
          <c:order val="3"/>
          <c:tx>
            <c:v>Amount Spent</c:v>
          </c:tx>
          <c:spPr>
            <a:ln w="28575" cap="rnd">
              <a:solidFill>
                <a:schemeClr val="accent3">
                  <a:lumMod val="90000"/>
                  <a:lumOff val="1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Data!$H$2:$H$13</c:f>
              <c:numCache>
                <c:formatCode>"$"#,##0</c:formatCode>
                <c:ptCount val="12"/>
                <c:pt idx="0">
                  <c:v>30</c:v>
                </c:pt>
                <c:pt idx="1">
                  <c:v>30</c:v>
                </c:pt>
                <c:pt idx="2">
                  <c:v>0</c:v>
                </c:pt>
                <c:pt idx="3">
                  <c:v>20</c:v>
                </c:pt>
                <c:pt idx="4">
                  <c:v>0</c:v>
                </c:pt>
                <c:pt idx="5">
                  <c:v>180</c:v>
                </c:pt>
                <c:pt idx="6">
                  <c:v>70</c:v>
                </c:pt>
                <c:pt idx="7">
                  <c:v>0</c:v>
                </c:pt>
                <c:pt idx="8">
                  <c:v>0</c:v>
                </c:pt>
                <c:pt idx="9">
                  <c:v>0</c:v>
                </c:pt>
                <c:pt idx="10">
                  <c:v>0</c:v>
                </c:pt>
                <c:pt idx="11">
                  <c:v>0</c:v>
                </c:pt>
              </c:numCache>
            </c:numRef>
          </c:val>
          <c:smooth val="0"/>
          <c:extLst>
            <c:ext xmlns:c16="http://schemas.microsoft.com/office/drawing/2014/chart" uri="{C3380CC4-5D6E-409C-BE32-E72D297353CC}">
              <c16:uniqueId val="{00000003-9666-4F1F-8B29-9EBE67A22EAC}"/>
            </c:ext>
          </c:extLst>
        </c:ser>
        <c:dLbls>
          <c:showLegendKey val="0"/>
          <c:showVal val="0"/>
          <c:showCatName val="0"/>
          <c:showSerName val="0"/>
          <c:showPercent val="0"/>
          <c:showBubbleSize val="0"/>
        </c:dLbls>
        <c:marker val="1"/>
        <c:smooth val="0"/>
        <c:axId val="427999160"/>
        <c:axId val="428000472"/>
      </c:lineChart>
      <c:catAx>
        <c:axId val="42799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00472"/>
        <c:crosses val="autoZero"/>
        <c:auto val="1"/>
        <c:lblAlgn val="ctr"/>
        <c:lblOffset val="100"/>
        <c:noMultiLvlLbl val="0"/>
      </c:catAx>
      <c:valAx>
        <c:axId val="428000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999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203200</xdr:colOff>
      <xdr:row>2</xdr:row>
      <xdr:rowOff>254000</xdr:rowOff>
    </xdr:from>
    <xdr:to>
      <xdr:col>16</xdr:col>
      <xdr:colOff>1930399</xdr:colOff>
      <xdr:row>3</xdr:row>
      <xdr:rowOff>3543300</xdr:rowOff>
    </xdr:to>
    <xdr:graphicFrame macro="">
      <xdr:nvGraphicFramePr>
        <xdr:cNvPr id="2" name="Chart 4" descr="Column chart for budgeted amounts with line chart overlay for amount spen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11869</xdr:colOff>
      <xdr:row>5</xdr:row>
      <xdr:rowOff>360775</xdr:rowOff>
    </xdr:from>
    <xdr:to>
      <xdr:col>4</xdr:col>
      <xdr:colOff>232706</xdr:colOff>
      <xdr:row>11</xdr:row>
      <xdr:rowOff>1</xdr:rowOff>
    </xdr:to>
    <xdr:pic>
      <xdr:nvPicPr>
        <xdr:cNvPr id="11" name="Picture 10" descr="Three wrapped gifts">
          <a:extLst>
            <a:ext uri="{FF2B5EF4-FFF2-40B4-BE49-F238E27FC236}">
              <a16:creationId xmlns:a16="http://schemas.microsoft.com/office/drawing/2014/main" id="{603835B5-F00A-A40F-561F-BB7246C0D7F0}"/>
            </a:ext>
          </a:extLst>
        </xdr:cNvPr>
        <xdr:cNvPicPr>
          <a:picLocks noChangeAspect="1"/>
        </xdr:cNvPicPr>
      </xdr:nvPicPr>
      <xdr:blipFill>
        <a:blip xmlns:r="http://schemas.openxmlformats.org/officeDocument/2006/relationships" r:embed="rId2" cstate="print">
          <a:duotone>
            <a:prstClr val="black"/>
            <a:srgbClr val="DAB6BA">
              <a:lumMod val="20000"/>
              <a:lumOff val="80000"/>
              <a:tint val="45000"/>
              <a:satMod val="400000"/>
            </a:srgbClr>
          </a:duotone>
          <a:alphaModFix amt="70000"/>
          <a:extLst>
            <a:ext uri="{BEBA8EAE-BF5A-486C-A8C5-ECC9F3942E4B}">
              <a14:imgProps xmlns:a14="http://schemas.microsoft.com/office/drawing/2010/main">
                <a14:imgLayer r:embed="rId3">
                  <a14:imgEffect>
                    <a14:colorTemperature colorTemp="5513"/>
                  </a14:imgEffect>
                  <a14:imgEffect>
                    <a14:saturation sat="0"/>
                  </a14:imgEffect>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265869" y="6329775"/>
          <a:ext cx="3268837" cy="217922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udgetTracker" displayName="BudgetTracker" ref="F6:Q12" headerRowDxfId="33" dataDxfId="32" headerRowCellStyle="Normal" dataCellStyle="Normal">
  <tableColumns count="12">
    <tableColumn id="1" xr3:uid="{00000000-0010-0000-0000-000001000000}" name="Who" totalsRowLabel="Total" dataDxfId="31" totalsRowDxfId="30" dataCellStyle="Normal"/>
    <tableColumn id="2" xr3:uid="{00000000-0010-0000-0000-000002000000}" name="Occasion" dataDxfId="29" totalsRowDxfId="28" dataCellStyle="Normal"/>
    <tableColumn id="3" xr3:uid="{00000000-0010-0000-0000-000003000000}" name="Month" dataDxfId="27" totalsRowDxfId="26" dataCellStyle="Normal"/>
    <tableColumn id="4" xr3:uid="{00000000-0010-0000-0000-000004000000}" name="Amount_x000a_budgeted" dataDxfId="25" totalsRowDxfId="24" dataCellStyle="Normal"/>
    <tableColumn id="5" xr3:uid="{00000000-0010-0000-0000-000005000000}" name="Amount_x000a_spent" dataDxfId="23" totalsRowDxfId="22" dataCellStyle="Normal"/>
    <tableColumn id="6" xr3:uid="{00000000-0010-0000-0000-000006000000}" name="Gift" dataDxfId="21" totalsRowDxfId="20" dataCellStyle="Normal"/>
    <tableColumn id="7" xr3:uid="{00000000-0010-0000-0000-000007000000}" name="Link to gift" dataDxfId="19" totalsRowDxfId="18" dataCellStyle="Normal"/>
    <tableColumn id="8" xr3:uid="{00000000-0010-0000-0000-000008000000}" name="In store/_x000a_Online" dataDxfId="17" totalsRowDxfId="16" dataCellStyle="Normal"/>
    <tableColumn id="9" xr3:uid="{00000000-0010-0000-0000-000009000000}" name="Purchased?" dataDxfId="15" totalsRowDxfId="14" dataCellStyle="Normal"/>
    <tableColumn id="10" xr3:uid="{00000000-0010-0000-0000-00000A000000}" name="Wrapped?" dataDxfId="13" totalsRowDxfId="12" dataCellStyle="Normal"/>
    <tableColumn id="11" xr3:uid="{00000000-0010-0000-0000-00000B000000}" name="Delivered?" dataDxfId="11" totalsRowDxfId="10" dataCellStyle="Normal"/>
    <tableColumn id="12" xr3:uid="{00000000-0010-0000-0000-00000C000000}" name="Notes" totalsRowFunction="count" dataDxfId="9" totalsRowDxfId="8" dataCellStyle="Normal"/>
  </tableColumns>
  <tableStyleInfo name="Gift Budget" showFirstColumn="0" showLastColumn="0" showRowStripes="0" showColumnStripes="0"/>
  <extLst>
    <ext xmlns:x14="http://schemas.microsoft.com/office/spreadsheetml/2009/9/main" uri="{504A1905-F514-4f6f-8877-14C23A59335A}">
      <x14:table altTextSummary="Enter gift recipients, gift items, budgeted and spent amounts, link to gift, purchased from in store or online, Notes, and Yes or No for whether the gift was purchased, wrapped, and delivered, or not, and select Occasion and Month in this table"/>
    </ext>
  </extLst>
</table>
</file>

<file path=xl/theme/theme1.xml><?xml version="1.0" encoding="utf-8"?>
<a:theme xmlns:a="http://schemas.openxmlformats.org/drawingml/2006/main" name="Office Theme">
  <a:themeElements>
    <a:clrScheme name="Gift Budget &amp; Tracker">
      <a:dk1>
        <a:srgbClr val="000000"/>
      </a:dk1>
      <a:lt1>
        <a:srgbClr val="FFFFFF"/>
      </a:lt1>
      <a:dk2>
        <a:srgbClr val="44546A"/>
      </a:dk2>
      <a:lt2>
        <a:srgbClr val="E7E6E6"/>
      </a:lt2>
      <a:accent1>
        <a:srgbClr val="5D3754"/>
      </a:accent1>
      <a:accent2>
        <a:srgbClr val="DAB6BA"/>
      </a:accent2>
      <a:accent3>
        <a:srgbClr val="005F60"/>
      </a:accent3>
      <a:accent4>
        <a:srgbClr val="C0ADBF"/>
      </a:accent4>
      <a:accent5>
        <a:srgbClr val="7A6369"/>
      </a:accent5>
      <a:accent6>
        <a:srgbClr val="3D2B2D"/>
      </a:accent6>
      <a:hlink>
        <a:srgbClr val="0563C1"/>
      </a:hlink>
      <a:folHlink>
        <a:srgbClr val="954F72"/>
      </a:folHlink>
    </a:clrScheme>
    <a:fontScheme name="Custom 2">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2F48-B4CC-4F0E-B5ED-48353528D5C4}">
  <sheetPr>
    <tabColor theme="4" tint="-0.499984740745262"/>
  </sheetPr>
  <dimension ref="B1:C8"/>
  <sheetViews>
    <sheetView showGridLines="0" workbookViewId="0">
      <selection activeCell="I2" sqref="I2"/>
    </sheetView>
  </sheetViews>
  <sheetFormatPr defaultColWidth="9" defaultRowHeight="16" x14ac:dyDescent="0.45"/>
  <cols>
    <col min="1" max="1" width="4" customWidth="1"/>
    <col min="2" max="2" width="80.54296875" customWidth="1"/>
    <col min="3" max="4" width="4" customWidth="1"/>
  </cols>
  <sheetData>
    <row r="1" spans="2:3" ht="90" customHeight="1" x14ac:dyDescent="0.45">
      <c r="B1" s="30" t="s">
        <v>0</v>
      </c>
      <c r="C1" s="30"/>
    </row>
    <row r="2" spans="2:3" ht="40" customHeight="1" x14ac:dyDescent="0.45">
      <c r="B2" s="22" t="s">
        <v>1</v>
      </c>
      <c r="C2" s="12"/>
    </row>
    <row r="3" spans="2:3" ht="40" customHeight="1" x14ac:dyDescent="0.45">
      <c r="B3" s="22" t="s">
        <v>2</v>
      </c>
      <c r="C3" s="12"/>
    </row>
    <row r="4" spans="2:3" ht="40" customHeight="1" x14ac:dyDescent="0.45">
      <c r="B4" s="22" t="s">
        <v>3</v>
      </c>
      <c r="C4" s="12"/>
    </row>
    <row r="5" spans="2:3" ht="40" customHeight="1" x14ac:dyDescent="0.45">
      <c r="B5" s="24" t="s">
        <v>4</v>
      </c>
      <c r="C5" s="12"/>
    </row>
    <row r="6" spans="2:3" ht="40" customHeight="1" x14ac:dyDescent="0.45">
      <c r="B6" s="22" t="s">
        <v>5</v>
      </c>
      <c r="C6" s="12"/>
    </row>
    <row r="7" spans="2:3" ht="40" customHeight="1" x14ac:dyDescent="0.45">
      <c r="B7" s="22" t="s">
        <v>6</v>
      </c>
      <c r="C7" s="12"/>
    </row>
    <row r="8" spans="2:3" ht="40" customHeight="1" x14ac:dyDescent="0.45">
      <c r="B8" s="23"/>
      <c r="C8" s="12"/>
    </row>
  </sheetData>
  <mergeCells count="1">
    <mergeCell ref="B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Q35"/>
  <sheetViews>
    <sheetView showGridLines="0" tabSelected="1" topLeftCell="A7" zoomScale="55" zoomScaleNormal="55" workbookViewId="0">
      <selection activeCell="H10" sqref="H10:Q11"/>
    </sheetView>
  </sheetViews>
  <sheetFormatPr defaultColWidth="9" defaultRowHeight="24.75" customHeight="1" x14ac:dyDescent="0.45"/>
  <cols>
    <col min="1" max="1" width="2" style="9" customWidth="1"/>
    <col min="2" max="4" width="16" customWidth="1"/>
    <col min="5" max="5" width="4" customWidth="1"/>
    <col min="6" max="16" width="16" customWidth="1"/>
    <col min="17" max="17" width="31" customWidth="1"/>
    <col min="18" max="18" width="2" customWidth="1"/>
    <col min="19" max="19" width="21" customWidth="1"/>
  </cols>
  <sheetData>
    <row r="1" spans="1:17" ht="10" customHeight="1" x14ac:dyDescent="0.45">
      <c r="B1" s="25"/>
      <c r="C1" s="25"/>
      <c r="D1" s="25"/>
      <c r="E1" s="25"/>
    </row>
    <row r="2" spans="1:17" ht="50.15" customHeight="1" x14ac:dyDescent="0.45">
      <c r="A2" s="6"/>
      <c r="B2" s="32" t="s">
        <v>7</v>
      </c>
      <c r="C2" s="32"/>
      <c r="D2" s="32"/>
      <c r="E2" s="14"/>
      <c r="F2" s="33" t="s">
        <v>8</v>
      </c>
      <c r="G2" s="33"/>
      <c r="H2" s="33"/>
      <c r="I2" s="33"/>
      <c r="J2" s="33"/>
      <c r="K2" s="33"/>
      <c r="L2" s="33"/>
      <c r="M2" s="33"/>
      <c r="N2" s="33"/>
      <c r="O2" s="33"/>
      <c r="P2" s="33"/>
      <c r="Q2" s="33"/>
    </row>
    <row r="3" spans="1:17" ht="50.15" customHeight="1" x14ac:dyDescent="0.45">
      <c r="A3" s="11"/>
      <c r="B3" s="32"/>
      <c r="C3" s="32"/>
      <c r="D3" s="32"/>
      <c r="E3" s="14"/>
      <c r="J3" s="1"/>
      <c r="K3" s="1"/>
      <c r="L3" s="1"/>
      <c r="M3" s="1"/>
      <c r="N3" s="1"/>
    </row>
    <row r="4" spans="1:17" ht="284.14999999999998" customHeight="1" x14ac:dyDescent="0.45">
      <c r="A4" s="11"/>
      <c r="B4" s="31" t="s">
        <v>9</v>
      </c>
      <c r="C4" s="31"/>
      <c r="D4" s="31"/>
      <c r="E4" s="15"/>
      <c r="G4" s="10"/>
      <c r="H4" s="10"/>
    </row>
    <row r="5" spans="1:17" ht="50.15" customHeight="1" x14ac:dyDescent="0.45">
      <c r="A5" s="11"/>
      <c r="B5" s="13"/>
      <c r="C5" s="13"/>
      <c r="D5" s="13"/>
      <c r="E5" s="13"/>
      <c r="F5" s="33" t="s">
        <v>7</v>
      </c>
      <c r="G5" s="33"/>
      <c r="H5" s="33"/>
      <c r="I5" s="33"/>
      <c r="J5" s="33"/>
      <c r="K5" s="33"/>
      <c r="L5" s="33"/>
      <c r="M5" s="33"/>
      <c r="N5" s="33"/>
      <c r="O5" s="33"/>
      <c r="P5" s="33"/>
      <c r="Q5" s="33"/>
    </row>
    <row r="6" spans="1:17" ht="50.15" customHeight="1" x14ac:dyDescent="0.45">
      <c r="A6" s="7"/>
      <c r="B6" s="12"/>
      <c r="C6" s="12"/>
      <c r="D6" s="12"/>
      <c r="E6" s="12"/>
      <c r="F6" s="26" t="s">
        <v>10</v>
      </c>
      <c r="G6" s="27" t="s">
        <v>11</v>
      </c>
      <c r="H6" s="28" t="s">
        <v>12</v>
      </c>
      <c r="I6" s="29" t="s">
        <v>13</v>
      </c>
      <c r="J6" s="29" t="s">
        <v>14</v>
      </c>
      <c r="K6" s="28" t="s">
        <v>15</v>
      </c>
      <c r="L6" s="28" t="s">
        <v>16</v>
      </c>
      <c r="M6" s="29" t="s">
        <v>17</v>
      </c>
      <c r="N6" s="28" t="s">
        <v>18</v>
      </c>
      <c r="O6" s="28" t="s">
        <v>19</v>
      </c>
      <c r="P6" s="28" t="s">
        <v>20</v>
      </c>
      <c r="Q6" s="26" t="s">
        <v>21</v>
      </c>
    </row>
    <row r="7" spans="1:17" ht="30" customHeight="1" x14ac:dyDescent="0.45">
      <c r="A7" s="8"/>
      <c r="B7" s="12"/>
      <c r="C7" s="12"/>
      <c r="D7" s="12"/>
      <c r="E7" s="12"/>
      <c r="F7" s="16" t="s">
        <v>22</v>
      </c>
      <c r="G7" s="20" t="s">
        <v>23</v>
      </c>
      <c r="H7" s="17" t="s">
        <v>24</v>
      </c>
      <c r="I7" s="18">
        <v>50</v>
      </c>
      <c r="J7" s="18">
        <v>30</v>
      </c>
      <c r="K7" s="19" t="s">
        <v>25</v>
      </c>
      <c r="L7" s="19" t="s">
        <v>26</v>
      </c>
      <c r="M7" s="19" t="s">
        <v>27</v>
      </c>
      <c r="N7" s="19" t="s">
        <v>28</v>
      </c>
      <c r="O7" s="19" t="s">
        <v>29</v>
      </c>
      <c r="P7" s="19" t="s">
        <v>29</v>
      </c>
      <c r="Q7" s="16" t="s">
        <v>30</v>
      </c>
    </row>
    <row r="8" spans="1:17" ht="30" customHeight="1" x14ac:dyDescent="0.45">
      <c r="B8" s="12"/>
      <c r="C8" s="12"/>
      <c r="D8" s="12"/>
      <c r="E8" s="12"/>
      <c r="F8" s="16" t="s">
        <v>31</v>
      </c>
      <c r="G8" s="21" t="s">
        <v>32</v>
      </c>
      <c r="H8" s="17" t="s">
        <v>33</v>
      </c>
      <c r="I8" s="18">
        <v>20</v>
      </c>
      <c r="J8" s="18">
        <v>20</v>
      </c>
      <c r="K8" s="19" t="s">
        <v>34</v>
      </c>
      <c r="L8" s="19" t="s">
        <v>26</v>
      </c>
      <c r="M8" s="19" t="s">
        <v>35</v>
      </c>
      <c r="N8" s="19" t="s">
        <v>29</v>
      </c>
      <c r="O8" s="19" t="s">
        <v>29</v>
      </c>
      <c r="P8" s="19" t="s">
        <v>29</v>
      </c>
      <c r="Q8" s="16" t="s">
        <v>36</v>
      </c>
    </row>
    <row r="9" spans="1:17" ht="30" customHeight="1" x14ac:dyDescent="0.45">
      <c r="B9" s="12"/>
      <c r="C9" s="12"/>
      <c r="D9" s="12"/>
      <c r="E9" s="12"/>
      <c r="F9" s="16" t="s">
        <v>37</v>
      </c>
      <c r="G9" s="21" t="s">
        <v>38</v>
      </c>
      <c r="H9" s="17" t="s">
        <v>39</v>
      </c>
      <c r="I9" s="18">
        <v>50</v>
      </c>
      <c r="J9" s="18">
        <v>70</v>
      </c>
      <c r="K9" s="19" t="s">
        <v>40</v>
      </c>
      <c r="L9" s="19" t="s">
        <v>26</v>
      </c>
      <c r="M9" s="19" t="s">
        <v>27</v>
      </c>
      <c r="N9" s="19" t="s">
        <v>29</v>
      </c>
      <c r="O9" s="19" t="s">
        <v>29</v>
      </c>
      <c r="P9" s="19" t="s">
        <v>29</v>
      </c>
      <c r="Q9" s="16" t="s">
        <v>41</v>
      </c>
    </row>
    <row r="10" spans="1:17" ht="30" customHeight="1" x14ac:dyDescent="0.45">
      <c r="B10" s="12"/>
      <c r="C10" s="12"/>
      <c r="D10" s="12"/>
      <c r="E10" s="12"/>
      <c r="F10" s="16" t="s">
        <v>42</v>
      </c>
      <c r="G10" s="21" t="s">
        <v>23</v>
      </c>
      <c r="H10" s="17" t="s">
        <v>43</v>
      </c>
      <c r="I10" s="18">
        <v>20</v>
      </c>
      <c r="J10" s="18">
        <v>30</v>
      </c>
      <c r="K10" s="19" t="s">
        <v>44</v>
      </c>
      <c r="L10" s="19" t="s">
        <v>26</v>
      </c>
      <c r="M10" s="19" t="s">
        <v>35</v>
      </c>
      <c r="N10" s="19" t="s">
        <v>28</v>
      </c>
      <c r="O10" s="19" t="s">
        <v>28</v>
      </c>
      <c r="P10" s="19" t="s">
        <v>28</v>
      </c>
      <c r="Q10" s="16"/>
    </row>
    <row r="11" spans="1:17" ht="30" customHeight="1" x14ac:dyDescent="0.45">
      <c r="B11" s="12"/>
      <c r="C11" s="12"/>
      <c r="D11" s="12"/>
      <c r="E11" s="12"/>
      <c r="F11" s="34" t="s">
        <v>77</v>
      </c>
      <c r="G11" s="35" t="s">
        <v>60</v>
      </c>
      <c r="H11" s="17" t="s">
        <v>55</v>
      </c>
      <c r="I11" s="18">
        <v>20</v>
      </c>
      <c r="J11" s="18">
        <v>30</v>
      </c>
      <c r="K11" s="19" t="s">
        <v>44</v>
      </c>
      <c r="L11" s="19" t="s">
        <v>26</v>
      </c>
      <c r="M11" s="19" t="s">
        <v>35</v>
      </c>
      <c r="N11" s="19" t="s">
        <v>28</v>
      </c>
      <c r="O11" s="19" t="s">
        <v>28</v>
      </c>
      <c r="P11" s="19" t="s">
        <v>28</v>
      </c>
      <c r="Q11" s="16"/>
    </row>
    <row r="12" spans="1:17" ht="30" customHeight="1" x14ac:dyDescent="0.45">
      <c r="B12" s="12"/>
      <c r="C12" s="12"/>
      <c r="D12" s="12"/>
      <c r="E12" s="12"/>
      <c r="F12" s="16" t="s">
        <v>45</v>
      </c>
      <c r="G12" s="21" t="s">
        <v>46</v>
      </c>
      <c r="H12" s="17" t="s">
        <v>24</v>
      </c>
      <c r="I12" s="18">
        <v>100</v>
      </c>
      <c r="J12" s="18">
        <v>150</v>
      </c>
      <c r="K12" s="19" t="s">
        <v>47</v>
      </c>
      <c r="L12" s="19" t="s">
        <v>26</v>
      </c>
      <c r="M12" s="19" t="s">
        <v>35</v>
      </c>
      <c r="N12" s="19" t="s">
        <v>28</v>
      </c>
      <c r="O12" s="19" t="s">
        <v>28</v>
      </c>
      <c r="P12" s="19" t="s">
        <v>29</v>
      </c>
      <c r="Q12" s="16"/>
    </row>
    <row r="35" spans="3:3" ht="24.75" customHeight="1" x14ac:dyDescent="0.45">
      <c r="C35" s="4"/>
    </row>
  </sheetData>
  <mergeCells count="4">
    <mergeCell ref="B4:D4"/>
    <mergeCell ref="B2:D3"/>
    <mergeCell ref="F5:Q5"/>
    <mergeCell ref="F2:Q2"/>
  </mergeCells>
  <phoneticPr fontId="18" type="noConversion"/>
  <conditionalFormatting sqref="G7:G12">
    <cfRule type="cellIs" dxfId="7" priority="1" operator="equal">
      <formula>"Other"</formula>
    </cfRule>
    <cfRule type="cellIs" dxfId="6" priority="2" operator="equal">
      <formula>"Graduations"</formula>
    </cfRule>
    <cfRule type="cellIs" dxfId="5" priority="3" operator="equal">
      <formula>"Baby Showers"</formula>
    </cfRule>
    <cfRule type="cellIs" dxfId="4" priority="4" operator="equal">
      <formula>"Bridal Showers"</formula>
    </cfRule>
    <cfRule type="cellIs" dxfId="3" priority="5" operator="equal">
      <formula>"Weddings"</formula>
    </cfRule>
    <cfRule type="cellIs" dxfId="2" priority="6" stopIfTrue="1" operator="equal">
      <formula>"Anniversaries"</formula>
    </cfRule>
    <cfRule type="cellIs" dxfId="1" priority="7" stopIfTrue="1" operator="equal">
      <formula>"Holidays"</formula>
    </cfRule>
    <cfRule type="cellIs" dxfId="0" priority="8" operator="equal">
      <formula>"Birthdays"</formula>
    </cfRule>
  </conditionalFormatting>
  <dataValidations count="3">
    <dataValidation allowBlank="1" showInputMessage="1" showErrorMessage="1" prompt="Gift Budget and Tracker label is in cell at right." sqref="A5" xr:uid="{7320558E-1C13-4D3E-A47A-C33A711C362E}"/>
    <dataValidation allowBlank="1" showInputMessage="1" showErrorMessage="1" prompt="Create a personal Gift Budget and Tracker in this worksheet. Title of the worksheet is in cell at right and tip in cell F1. Helpful instructions on how to use this worksheet are in cells in this column." sqref="A2" xr:uid="{E7BAC661-8FF5-481E-BF0F-EE00452314AE}"/>
    <dataValidation allowBlank="1" showInputMessage="1" showErrorMessage="1" prompt="Enter details in Budget Tracker table starting in cell at right." sqref="A6" xr:uid="{71061C96-3185-4022-8220-A5112C7CFCE5}"/>
  </dataValidations>
  <printOptions horizontalCentered="1"/>
  <pageMargins left="0.7" right="0.7" top="0.75" bottom="0.75" header="0.3" footer="0.3"/>
  <pageSetup scale="59" fitToHeight="0" orientation="landscape" horizontalDpi="4294967293" r:id="rId1"/>
  <headerFooter differentFirst="1">
    <oddFoote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ErrorMessage="1" error="Please select a month from the drop-down list" xr:uid="{00000000-0002-0000-0000-000000000000}">
          <x14:formula1>
            <xm:f>Data!$C$2:$C$13</xm:f>
          </x14:formula1>
          <xm:sqref>H7:H12</xm:sqref>
        </x14:dataValidation>
        <x14:dataValidation type="list" errorStyle="warning" allowBlank="1" showErrorMessage="1" error="Please choose an occasion from the drop-down list" xr:uid="{00000000-0002-0000-0000-000001000000}">
          <x14:formula1>
            <xm:f>Data!$A$2:$A$9</xm:f>
          </x14:formula1>
          <xm:sqref>G7:G12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J13"/>
  <sheetViews>
    <sheetView showGridLines="0" workbookViewId="0"/>
  </sheetViews>
  <sheetFormatPr defaultColWidth="9" defaultRowHeight="16" x14ac:dyDescent="0.45"/>
  <cols>
    <col min="1" max="1" width="18.54296875" customWidth="1"/>
    <col min="3" max="3" width="17" customWidth="1"/>
    <col min="4" max="4" width="11.54296875" customWidth="1"/>
    <col min="5" max="7" width="19.54296875" customWidth="1"/>
    <col min="8" max="8" width="16" customWidth="1"/>
    <col min="9" max="9" width="16.54296875" customWidth="1"/>
    <col min="10" max="10" width="17.54296875" customWidth="1"/>
  </cols>
  <sheetData>
    <row r="1" spans="1:10" ht="24.75" customHeight="1" x14ac:dyDescent="0.45">
      <c r="A1" s="2" t="s">
        <v>48</v>
      </c>
      <c r="C1" s="2" t="s">
        <v>49</v>
      </c>
      <c r="D1" s="2" t="s">
        <v>49</v>
      </c>
      <c r="E1" s="5" t="s">
        <v>50</v>
      </c>
      <c r="F1" s="5" t="s">
        <v>51</v>
      </c>
      <c r="G1" s="5" t="s">
        <v>52</v>
      </c>
      <c r="H1" s="5" t="s">
        <v>53</v>
      </c>
      <c r="I1" s="5"/>
      <c r="J1" s="5"/>
    </row>
    <row r="2" spans="1:10" x14ac:dyDescent="0.45">
      <c r="A2" t="s">
        <v>23</v>
      </c>
      <c r="C2" t="s">
        <v>43</v>
      </c>
      <c r="D2" t="s">
        <v>54</v>
      </c>
      <c r="E2" s="3">
        <f>SUMIFS(BudgetTracker[Amount
budgeted],BudgetTracker[Month],"January",BudgetTracker[Occasion],"Birthdays")</f>
        <v>20</v>
      </c>
      <c r="F2" s="3">
        <f>SUMIFS(BudgetTracker[Amount
budgeted],BudgetTracker[Month],"January",BudgetTracker[Occasion],"Holidays")</f>
        <v>0</v>
      </c>
      <c r="G2" s="3">
        <f>SUMIFS(BudgetTracker[Amount
budgeted],BudgetTracker[Month],"January",BudgetTracker[Occasion],"&lt;&gt;Holidays",BudgetTracker[Occasion],"&lt;&gt;Birthdays")</f>
        <v>0</v>
      </c>
      <c r="H2" s="3">
        <f>SUMIFS(BudgetTracker[Amount
spent],BudgetTracker[Month],"January")</f>
        <v>30</v>
      </c>
      <c r="I2" s="3"/>
      <c r="J2" s="3"/>
    </row>
    <row r="3" spans="1:10" x14ac:dyDescent="0.45">
      <c r="A3" t="s">
        <v>38</v>
      </c>
      <c r="C3" t="s">
        <v>55</v>
      </c>
      <c r="D3" t="s">
        <v>56</v>
      </c>
      <c r="E3" s="3">
        <f>SUMIFS(BudgetTracker[Amount
budgeted],BudgetTracker[Month],"February",BudgetTracker[Occasion],"Birthdays")</f>
        <v>0</v>
      </c>
      <c r="F3" s="3">
        <f>SUMIFS(BudgetTracker[Amount
budgeted],BudgetTracker[Month],"February",BudgetTracker[Occasion],"Holidays")</f>
        <v>0</v>
      </c>
      <c r="G3" s="3">
        <f>SUMIFS(BudgetTracker[Amount
budgeted],BudgetTracker[Month],"February",BudgetTracker[Occasion],"&lt;&gt;Holidays",BudgetTracker[Occasion],"&lt;&gt;Birthdays")</f>
        <v>20</v>
      </c>
      <c r="H3" s="3">
        <f>SUMIFS(BudgetTracker[Amount
spent],BudgetTracker[Month],"February")</f>
        <v>30</v>
      </c>
      <c r="I3" s="3"/>
      <c r="J3" s="3"/>
    </row>
    <row r="4" spans="1:10" x14ac:dyDescent="0.45">
      <c r="A4" t="s">
        <v>32</v>
      </c>
      <c r="C4" t="s">
        <v>57</v>
      </c>
      <c r="D4" t="s">
        <v>58</v>
      </c>
      <c r="E4" s="3">
        <f>SUMIFS(BudgetTracker[Amount
budgeted],BudgetTracker[Month],"March",BudgetTracker[Occasion],"Birthdays")</f>
        <v>0</v>
      </c>
      <c r="F4" s="3">
        <f>SUMIFS(BudgetTracker[Amount
budgeted],BudgetTracker[Month],"March",BudgetTracker[Occasion],"Holidays")</f>
        <v>0</v>
      </c>
      <c r="G4" s="3">
        <f>SUMIFS(BudgetTracker[Amount
budgeted],BudgetTracker[Month],"March",BudgetTracker[Occasion],"&lt;&gt;Holidays",BudgetTracker[Occasion],"&lt;&gt;Birthdays")</f>
        <v>0</v>
      </c>
      <c r="H4" s="3">
        <f>SUMIFS(BudgetTracker[Amount
spent],BudgetTracker[Month],"March")</f>
        <v>0</v>
      </c>
      <c r="I4" s="3"/>
      <c r="J4" s="3"/>
    </row>
    <row r="5" spans="1:10" x14ac:dyDescent="0.45">
      <c r="A5" t="s">
        <v>46</v>
      </c>
      <c r="C5" t="s">
        <v>33</v>
      </c>
      <c r="D5" t="s">
        <v>59</v>
      </c>
      <c r="E5" s="3">
        <f>SUMIFS(BudgetTracker[Amount
budgeted],BudgetTracker[Month],"April",BudgetTracker[Occasion],"Birthdays")</f>
        <v>0</v>
      </c>
      <c r="F5" s="3">
        <f>SUMIFS(BudgetTracker[Amount
budgeted],BudgetTracker[Month],"April",BudgetTracker[Occasion],"Holidays")</f>
        <v>0</v>
      </c>
      <c r="G5" s="3">
        <f>SUMIFS(BudgetTracker[Amount
budgeted],BudgetTracker[Month],"April",BudgetTracker[Occasion],"&lt;&gt;Holidays",BudgetTracker[Occasion],"&lt;&gt;Birthdays")</f>
        <v>20</v>
      </c>
      <c r="H5" s="3">
        <f>SUMIFS(BudgetTracker[Amount
spent],BudgetTracker[Month],"April")</f>
        <v>20</v>
      </c>
      <c r="I5" s="3"/>
      <c r="J5" s="3"/>
    </row>
    <row r="6" spans="1:10" x14ac:dyDescent="0.45">
      <c r="A6" t="s">
        <v>60</v>
      </c>
      <c r="C6" t="s">
        <v>61</v>
      </c>
      <c r="D6" t="s">
        <v>61</v>
      </c>
      <c r="E6" s="3">
        <f>SUMIFS(BudgetTracker[Amount
budgeted],BudgetTracker[Month],"May",BudgetTracker[Occasion],"Birthdays")</f>
        <v>0</v>
      </c>
      <c r="F6" s="3">
        <f>SUMIFS(BudgetTracker[Amount
budgeted],BudgetTracker[Month],"May",BudgetTracker[Occasion],"Holidays")</f>
        <v>0</v>
      </c>
      <c r="G6" s="3">
        <f>SUMIFS(BudgetTracker[Amount
budgeted],BudgetTracker[Month],"May",BudgetTracker[Occasion],"&lt;&gt;Holidays",BudgetTracker[Occasion],"&lt;&gt;Birthdays")</f>
        <v>0</v>
      </c>
      <c r="H6" s="3">
        <f>SUMIFS(BudgetTracker[Amount
spent],BudgetTracker[Month],"May")</f>
        <v>0</v>
      </c>
      <c r="I6" s="3"/>
      <c r="J6" s="3"/>
    </row>
    <row r="7" spans="1:10" x14ac:dyDescent="0.45">
      <c r="A7" t="s">
        <v>62</v>
      </c>
      <c r="C7" t="s">
        <v>24</v>
      </c>
      <c r="D7" t="s">
        <v>63</v>
      </c>
      <c r="E7" s="3">
        <f>SUMIFS(BudgetTracker[Amount
budgeted],BudgetTracker[Month],"June",BudgetTracker[Occasion],"Birthdays")</f>
        <v>50</v>
      </c>
      <c r="F7" s="3">
        <f>SUMIFS(BudgetTracker[Amount
budgeted],BudgetTracker[Month],"June",BudgetTracker[Occasion],"Holidays")</f>
        <v>0</v>
      </c>
      <c r="G7" s="3">
        <f>SUMIFS(BudgetTracker[Amount
budgeted],BudgetTracker[Month],"June",BudgetTracker[Occasion],"&lt;&gt;Holidays",BudgetTracker[Occasion],"&lt;&gt;Birthdays")</f>
        <v>100</v>
      </c>
      <c r="H7" s="3">
        <f>SUMIFS(BudgetTracker[Amount
spent],BudgetTracker[Month],"June")</f>
        <v>180</v>
      </c>
      <c r="I7" s="3"/>
      <c r="J7" s="3"/>
    </row>
    <row r="8" spans="1:10" x14ac:dyDescent="0.45">
      <c r="A8" t="s">
        <v>64</v>
      </c>
      <c r="C8" t="s">
        <v>39</v>
      </c>
      <c r="D8" t="s">
        <v>65</v>
      </c>
      <c r="E8" s="3">
        <f>SUMIFS(BudgetTracker[Amount
budgeted],BudgetTracker[Month],"July",BudgetTracker[Occasion],"Birthdays")</f>
        <v>0</v>
      </c>
      <c r="F8" s="3">
        <f>SUMIFS(BudgetTracker[Amount
budgeted],BudgetTracker[Month],"July",BudgetTracker[Occasion],"Holidays")</f>
        <v>50</v>
      </c>
      <c r="G8" s="3">
        <f>SUMIFS(BudgetTracker[Amount
budgeted],BudgetTracker[Month],"July",BudgetTracker[Occasion],"&lt;&gt;Holidays",BudgetTracker[Occasion],"&lt;&gt;Birthdays")</f>
        <v>0</v>
      </c>
      <c r="H8" s="3">
        <f>SUMIFS(BudgetTracker[Amount
spent],BudgetTracker[Month],"July")</f>
        <v>70</v>
      </c>
      <c r="I8" s="3"/>
      <c r="J8" s="3"/>
    </row>
    <row r="9" spans="1:10" x14ac:dyDescent="0.45">
      <c r="A9" t="s">
        <v>66</v>
      </c>
      <c r="C9" t="s">
        <v>67</v>
      </c>
      <c r="D9" t="s">
        <v>68</v>
      </c>
      <c r="E9" s="3">
        <f>SUMIFS(BudgetTracker[Amount
budgeted],BudgetTracker[Month],"August",BudgetTracker[Occasion],"Birthdays")</f>
        <v>0</v>
      </c>
      <c r="F9" s="3">
        <f>SUMIFS(BudgetTracker[Amount
budgeted],BudgetTracker[Month],"August",BudgetTracker[Occasion],"Holidays")</f>
        <v>0</v>
      </c>
      <c r="G9" s="3">
        <f>SUMIFS(BudgetTracker[Amount
budgeted],BudgetTracker[Month],"August",BudgetTracker[Occasion],"&lt;&gt;Holidays",BudgetTracker[Occasion],"&lt;&gt;Birthdays")</f>
        <v>0</v>
      </c>
      <c r="H9" s="3">
        <f>SUMIFS(BudgetTracker[Amount
spent],BudgetTracker[Month],"August")</f>
        <v>0</v>
      </c>
      <c r="I9" s="3"/>
      <c r="J9" s="3"/>
    </row>
    <row r="10" spans="1:10" x14ac:dyDescent="0.45">
      <c r="C10" t="s">
        <v>69</v>
      </c>
      <c r="D10" t="s">
        <v>70</v>
      </c>
      <c r="E10" s="3">
        <f>SUMIFS(BudgetTracker[Amount
budgeted],BudgetTracker[Month],"September",BudgetTracker[Occasion],"Birthdays")</f>
        <v>0</v>
      </c>
      <c r="F10" s="3">
        <f>SUMIFS(BudgetTracker[Amount
budgeted],BudgetTracker[Month],"September",BudgetTracker[Occasion],"Holidays")</f>
        <v>0</v>
      </c>
      <c r="G10" s="3">
        <f>SUMIFS(BudgetTracker[Amount
budgeted],BudgetTracker[Month],"September",BudgetTracker[Occasion],"&lt;&gt;Holidays",BudgetTracker[Occasion],"&lt;&gt;Birthdays")</f>
        <v>0</v>
      </c>
      <c r="H10" s="3">
        <f>SUMIFS(BudgetTracker[Amount
spent],BudgetTracker[Month],"September")</f>
        <v>0</v>
      </c>
      <c r="I10" s="3"/>
      <c r="J10" s="3"/>
    </row>
    <row r="11" spans="1:10" x14ac:dyDescent="0.45">
      <c r="C11" t="s">
        <v>71</v>
      </c>
      <c r="D11" t="s">
        <v>72</v>
      </c>
      <c r="E11" s="3">
        <f>SUMIFS(BudgetTracker[Amount
budgeted],BudgetTracker[Month],"October",BudgetTracker[Occasion],"Birthdays")</f>
        <v>0</v>
      </c>
      <c r="F11" s="3">
        <f>SUMIFS(BudgetTracker[Amount
budgeted],BudgetTracker[Month],"October",BudgetTracker[Occasion],"Holidays")</f>
        <v>0</v>
      </c>
      <c r="G11" s="3">
        <f>SUMIFS(BudgetTracker[Amount
budgeted],BudgetTracker[Month],"October",BudgetTracker[Occasion],"&lt;&gt;Holidays",BudgetTracker[Occasion],"&lt;&gt;Birthdays")</f>
        <v>0</v>
      </c>
      <c r="H11" s="3">
        <f>SUMIFS(BudgetTracker[Amount
spent],BudgetTracker[Month],"October")</f>
        <v>0</v>
      </c>
      <c r="I11" s="3"/>
      <c r="J11" s="3"/>
    </row>
    <row r="12" spans="1:10" x14ac:dyDescent="0.45">
      <c r="C12" t="s">
        <v>73</v>
      </c>
      <c r="D12" t="s">
        <v>74</v>
      </c>
      <c r="E12" s="3">
        <f>SUMIFS(BudgetTracker[Amount
budgeted],BudgetTracker[Month],"November",BudgetTracker[Occasion],"Birthdays")</f>
        <v>0</v>
      </c>
      <c r="F12" s="3">
        <f>SUMIFS(BudgetTracker[Amount
budgeted],BudgetTracker[Month],"November",BudgetTracker[Occasion],"Holidays")</f>
        <v>0</v>
      </c>
      <c r="G12" s="3">
        <f>SUMIFS(BudgetTracker[Amount
budgeted],BudgetTracker[Month],"November",BudgetTracker[Occasion],"&lt;&gt;Holidays",BudgetTracker[Occasion],"&lt;&gt;Birthdays")</f>
        <v>0</v>
      </c>
      <c r="H12" s="3">
        <f>SUMIFS(BudgetTracker[Amount
spent],BudgetTracker[Month],"November")</f>
        <v>0</v>
      </c>
      <c r="I12" s="3"/>
      <c r="J12" s="3"/>
    </row>
    <row r="13" spans="1:10" x14ac:dyDescent="0.45">
      <c r="C13" t="s">
        <v>75</v>
      </c>
      <c r="D13" t="s">
        <v>76</v>
      </c>
      <c r="E13" s="3">
        <f>SUMIFS(BudgetTracker[Amount
budgeted],BudgetTracker[Month],"December",BudgetTracker[Occasion],"Birthdays")</f>
        <v>0</v>
      </c>
      <c r="F13" s="3">
        <f>SUMIFS(BudgetTracker[Amount
budgeted],BudgetTracker[Month],"December",BudgetTracker[Occasion],"Holidays")</f>
        <v>0</v>
      </c>
      <c r="G13" s="3">
        <f>SUMIFS(BudgetTracker[Amount
budgeted],BudgetTracker[Month],"December",BudgetTracker[Occasion],"&lt;&gt;Holidays",BudgetTracker[Occasion],"&lt;&gt;Birthdays")</f>
        <v>0</v>
      </c>
      <c r="H13" s="3">
        <f>SUMIFS(BudgetTracker[Amount
spent],BudgetTracker[Month],"December")</f>
        <v>0</v>
      </c>
      <c r="I13" s="3"/>
      <c r="J13" s="3"/>
    </row>
  </sheetData>
  <pageMargins left="0.7" right="0.7" top="0.75" bottom="0.75" header="0.3" footer="0.3"/>
  <pageSetup paperSize="9" orientation="portrait" r:id="rId1"/>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TM16400948</Templat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Start</vt:lpstr>
      <vt:lpstr>Gift budget and tracker</vt:lpstr>
      <vt:lpstr>Data</vt:lpstr>
      <vt:lpstr>'Gift budget and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2022-12-21T00:10:52Z</dcterms:created>
  <dcterms:modified xsi:type="dcterms:W3CDTF">2024-06-06T01:37:23Z</dcterms:modified>
  <cp:category/>
  <cp:contentStatus/>
</cp:coreProperties>
</file>