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-60" yWindow="-150" windowWidth="11430" windowHeight="7710"/>
  </bookViews>
  <sheets>
    <sheet name="Wk convex calculator" sheetId="1" r:id="rId1"/>
  </sheets>
  <definedNames>
    <definedName name="coup">'Wk convex calculator'!$B$6</definedName>
    <definedName name="mat">'Wk convex calculator'!$B$8</definedName>
    <definedName name="price">'Wk convex calculator'!$B$9</definedName>
    <definedName name="ytm">'Wk convex calculator'!$B$7</definedName>
  </definedNames>
  <calcPr calcId="145621"/>
</workbook>
</file>

<file path=xl/calcChain.xml><?xml version="1.0" encoding="utf-8"?>
<calcChain xmlns="http://schemas.openxmlformats.org/spreadsheetml/2006/main">
  <c r="B9" i="1" l="1"/>
  <c r="D6" i="1"/>
  <c r="E6" i="1"/>
  <c r="F6" i="1"/>
  <c r="D7" i="1"/>
  <c r="E7" i="1"/>
  <c r="C7" i="1"/>
  <c r="C8" i="1"/>
  <c r="F7" i="1"/>
  <c r="G7" i="1"/>
  <c r="D8" i="1"/>
  <c r="D9" i="1"/>
  <c r="D10" i="1"/>
  <c r="D11" i="1"/>
  <c r="D12" i="1"/>
  <c r="D13" i="1"/>
  <c r="D14" i="1"/>
  <c r="D15" i="1"/>
  <c r="G6" i="1"/>
  <c r="F8" i="1"/>
  <c r="E8" i="1"/>
  <c r="C9" i="1"/>
  <c r="G8" i="1"/>
  <c r="E9" i="1"/>
  <c r="C10" i="1"/>
  <c r="F9" i="1"/>
  <c r="G9" i="1"/>
  <c r="C11" i="1"/>
  <c r="F10" i="1"/>
  <c r="E10" i="1"/>
  <c r="G10" i="1"/>
  <c r="C12" i="1"/>
  <c r="F11" i="1"/>
  <c r="E11" i="1"/>
  <c r="G11" i="1"/>
  <c r="F12" i="1"/>
  <c r="E12" i="1"/>
  <c r="C13" i="1"/>
  <c r="G12" i="1"/>
  <c r="E13" i="1"/>
  <c r="C14" i="1"/>
  <c r="F13" i="1"/>
  <c r="G13" i="1"/>
  <c r="C15" i="1"/>
  <c r="F14" i="1"/>
  <c r="E14" i="1"/>
  <c r="G14" i="1"/>
  <c r="F15" i="1"/>
  <c r="E15" i="1"/>
  <c r="E17" i="1"/>
  <c r="G15" i="1"/>
  <c r="G17" i="1"/>
  <c r="G19" i="1"/>
</calcChain>
</file>

<file path=xl/sharedStrings.xml><?xml version="1.0" encoding="utf-8"?>
<sst xmlns="http://schemas.openxmlformats.org/spreadsheetml/2006/main" count="13" uniqueCount="13">
  <si>
    <t>Time (t)</t>
  </si>
  <si>
    <t>Cash flow</t>
  </si>
  <si>
    <t>PV(CF)</t>
  </si>
  <si>
    <t>t + t^2</t>
  </si>
  <si>
    <t>(t + t^2) x PV(CF)</t>
  </si>
  <si>
    <t>Sum:</t>
  </si>
  <si>
    <t>Convexity:</t>
  </si>
  <si>
    <t>Convexity</t>
  </si>
  <si>
    <t>Coupon</t>
  </si>
  <si>
    <t>YTM</t>
  </si>
  <si>
    <t>Maturity</t>
  </si>
  <si>
    <t>Price</t>
  </si>
  <si>
    <t>Chapter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</si>
</sst>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"/>
    <numFmt numFmtId="165" formatCode="0.000000"/>
  </numFmts>
  <fonts count="3">
    <font>
      <sz val="10"/>
      <name val="Geneva"/>
    </font>
    <font>
      <b/>
      <sz val="10"/>
      <name val="Geneva"/>
    </font>
    <font>
      <sz val="8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0" sqref="H20"/>
    </sheetView>
  </sheetViews>
  <sheetFormatPr defaultColWidth="0" defaultRowHeight="12.75" zeroHeight="1"/>
  <cols>
    <col min="1" max="4" width="11.5703125" customWidth="1"/>
    <col min="5" max="5" width="12.5703125" customWidth="1"/>
    <col min="6" max="8" width="11.5703125" customWidth="1"/>
    <col min="9" max="16384" width="11.5703125" hidden="1"/>
  </cols>
  <sheetData>
    <row r="1" spans="1:8">
      <c r="A1" s="13" t="s">
        <v>12</v>
      </c>
      <c r="B1" s="14"/>
      <c r="C1" s="14"/>
      <c r="D1" s="14"/>
      <c r="E1" s="14"/>
      <c r="F1" s="14"/>
      <c r="G1" s="14"/>
      <c r="H1" s="14"/>
    </row>
    <row r="2" spans="1:8">
      <c r="A2" s="13" t="s">
        <v>7</v>
      </c>
      <c r="B2" s="13"/>
      <c r="C2" s="13"/>
      <c r="D2" s="13"/>
      <c r="E2" s="13"/>
      <c r="F2" s="13"/>
      <c r="G2" s="13"/>
      <c r="H2" s="13"/>
    </row>
    <row r="3" spans="1:8"/>
    <row r="4" spans="1:8">
      <c r="A4" s="5"/>
      <c r="B4" s="4"/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/>
    </row>
    <row r="5" spans="1:8">
      <c r="A5" s="6"/>
      <c r="C5" s="3"/>
      <c r="D5" s="3"/>
      <c r="E5" s="3"/>
      <c r="F5" s="3"/>
      <c r="G5" s="3"/>
      <c r="H5" s="3"/>
    </row>
    <row r="6" spans="1:8">
      <c r="A6" s="7" t="s">
        <v>8</v>
      </c>
      <c r="B6" s="11">
        <v>3</v>
      </c>
      <c r="C6" s="3">
        <v>1</v>
      </c>
      <c r="D6" s="3">
        <f>coup</f>
        <v>3</v>
      </c>
      <c r="E6" s="9">
        <f>D6/((1+ytm))^C6</f>
        <v>2.8708133971291869</v>
      </c>
      <c r="F6" s="3">
        <f t="shared" ref="F6:F15" si="0">C6+C6^2</f>
        <v>2</v>
      </c>
      <c r="G6" s="9">
        <f t="shared" ref="G6:G15" si="1">F6*E6</f>
        <v>5.7416267942583739</v>
      </c>
      <c r="H6" s="3"/>
    </row>
    <row r="7" spans="1:8">
      <c r="A7" s="7" t="s">
        <v>9</v>
      </c>
      <c r="B7" s="11">
        <v>4.4999999999999998E-2</v>
      </c>
      <c r="C7" s="3">
        <f t="shared" ref="C7:C15" si="2">C6+1</f>
        <v>2</v>
      </c>
      <c r="D7" s="3">
        <f t="shared" ref="D7:D14" si="3">coup</f>
        <v>3</v>
      </c>
      <c r="E7" s="9">
        <f t="shared" ref="E7:E15" si="4">D7/((1+ytm))^C7</f>
        <v>2.7471898537121406</v>
      </c>
      <c r="F7" s="3">
        <f t="shared" si="0"/>
        <v>6</v>
      </c>
      <c r="G7" s="9">
        <f t="shared" si="1"/>
        <v>16.483139122272846</v>
      </c>
      <c r="H7" s="3"/>
    </row>
    <row r="8" spans="1:8">
      <c r="A8" s="7" t="s">
        <v>10</v>
      </c>
      <c r="B8" s="11">
        <v>10</v>
      </c>
      <c r="C8" s="3">
        <f t="shared" si="2"/>
        <v>3</v>
      </c>
      <c r="D8" s="3">
        <f t="shared" si="3"/>
        <v>3</v>
      </c>
      <c r="E8" s="9">
        <f t="shared" si="4"/>
        <v>2.6288898121647279</v>
      </c>
      <c r="F8" s="3">
        <f t="shared" si="0"/>
        <v>12</v>
      </c>
      <c r="G8" s="9">
        <f t="shared" si="1"/>
        <v>31.546677745976737</v>
      </c>
      <c r="H8" s="3"/>
    </row>
    <row r="9" spans="1:8">
      <c r="A9" s="7" t="s">
        <v>11</v>
      </c>
      <c r="B9" s="12">
        <f>coup/ytm*(1-1/(1+ytm)^mat)+100/(1+ytm)^mat</f>
        <v>88.130922734334774</v>
      </c>
      <c r="C9" s="3">
        <f t="shared" si="2"/>
        <v>4</v>
      </c>
      <c r="D9" s="3">
        <f t="shared" si="3"/>
        <v>3</v>
      </c>
      <c r="E9" s="9">
        <f t="shared" si="4"/>
        <v>2.5156840307796449</v>
      </c>
      <c r="F9" s="3">
        <f t="shared" si="0"/>
        <v>20</v>
      </c>
      <c r="G9" s="9">
        <f t="shared" si="1"/>
        <v>50.313680615592901</v>
      </c>
      <c r="H9" s="3"/>
    </row>
    <row r="10" spans="1:8">
      <c r="A10" s="6"/>
      <c r="B10" s="2"/>
      <c r="C10" s="3">
        <f t="shared" si="2"/>
        <v>5</v>
      </c>
      <c r="D10" s="3">
        <f t="shared" si="3"/>
        <v>3</v>
      </c>
      <c r="E10" s="9">
        <f t="shared" si="4"/>
        <v>2.4073531395020522</v>
      </c>
      <c r="F10" s="3">
        <f t="shared" si="0"/>
        <v>30</v>
      </c>
      <c r="G10" s="9">
        <f t="shared" si="1"/>
        <v>72.220594185061572</v>
      </c>
      <c r="H10" s="3"/>
    </row>
    <row r="11" spans="1:8">
      <c r="A11" s="6"/>
      <c r="C11" s="3">
        <f t="shared" si="2"/>
        <v>6</v>
      </c>
      <c r="D11" s="3">
        <f t="shared" si="3"/>
        <v>3</v>
      </c>
      <c r="E11" s="9">
        <f t="shared" si="4"/>
        <v>2.3036872148345005</v>
      </c>
      <c r="F11" s="3">
        <f t="shared" si="0"/>
        <v>42</v>
      </c>
      <c r="G11" s="9">
        <f t="shared" si="1"/>
        <v>96.754863023049012</v>
      </c>
      <c r="H11" s="3"/>
    </row>
    <row r="12" spans="1:8">
      <c r="A12" s="6"/>
      <c r="C12" s="3">
        <f t="shared" si="2"/>
        <v>7</v>
      </c>
      <c r="D12" s="3">
        <f t="shared" si="3"/>
        <v>3</v>
      </c>
      <c r="E12" s="9">
        <f t="shared" si="4"/>
        <v>2.2044853730473686</v>
      </c>
      <c r="F12" s="3">
        <f t="shared" si="0"/>
        <v>56</v>
      </c>
      <c r="G12" s="9">
        <f t="shared" si="1"/>
        <v>123.45118089065264</v>
      </c>
      <c r="H12" s="3"/>
    </row>
    <row r="13" spans="1:8">
      <c r="A13" s="6"/>
      <c r="C13" s="3">
        <f t="shared" si="2"/>
        <v>8</v>
      </c>
      <c r="D13" s="3">
        <f t="shared" si="3"/>
        <v>3</v>
      </c>
      <c r="E13" s="9">
        <f t="shared" si="4"/>
        <v>2.1095553809065737</v>
      </c>
      <c r="F13" s="3">
        <f t="shared" si="0"/>
        <v>72</v>
      </c>
      <c r="G13" s="9">
        <f t="shared" si="1"/>
        <v>151.88798742527331</v>
      </c>
      <c r="H13" s="3"/>
    </row>
    <row r="14" spans="1:8">
      <c r="A14" s="6"/>
      <c r="C14" s="3">
        <f t="shared" si="2"/>
        <v>9</v>
      </c>
      <c r="D14" s="3">
        <f t="shared" si="3"/>
        <v>3</v>
      </c>
      <c r="E14" s="9">
        <f t="shared" si="4"/>
        <v>2.0187132831641854</v>
      </c>
      <c r="F14" s="3">
        <f t="shared" si="0"/>
        <v>90</v>
      </c>
      <c r="G14" s="9">
        <f t="shared" si="1"/>
        <v>181.68419548477669</v>
      </c>
      <c r="H14" s="3"/>
    </row>
    <row r="15" spans="1:8">
      <c r="A15" s="6"/>
      <c r="C15" s="3">
        <f t="shared" si="2"/>
        <v>10</v>
      </c>
      <c r="D15" s="3">
        <f>100+coup</f>
        <v>103</v>
      </c>
      <c r="E15" s="9">
        <f t="shared" si="4"/>
        <v>66.324551249094455</v>
      </c>
      <c r="F15" s="3">
        <f t="shared" si="0"/>
        <v>110</v>
      </c>
      <c r="G15" s="9">
        <f t="shared" si="1"/>
        <v>7295.7006374003904</v>
      </c>
      <c r="H15" s="3"/>
    </row>
    <row r="16" spans="1:8">
      <c r="G16" s="1"/>
    </row>
    <row r="17" spans="3:7">
      <c r="C17" s="3" t="s">
        <v>5</v>
      </c>
      <c r="D17" s="3"/>
      <c r="E17" s="3">
        <f>SUM(E6:E15)</f>
        <v>88.130922734334831</v>
      </c>
      <c r="F17" s="3"/>
      <c r="G17" s="9">
        <f>SUM(G6:G15)</f>
        <v>8025.7845826873045</v>
      </c>
    </row>
    <row r="18" spans="3:7">
      <c r="C18" s="3"/>
      <c r="D18" s="3"/>
      <c r="E18" s="3"/>
      <c r="F18" s="3"/>
      <c r="G18" s="9"/>
    </row>
    <row r="19" spans="3:7">
      <c r="C19" s="3"/>
      <c r="D19" s="3" t="s">
        <v>6</v>
      </c>
      <c r="E19" s="3"/>
      <c r="F19" s="3"/>
      <c r="G19" s="10">
        <f>G17/(E17*((1+ytm)^2))</f>
        <v>83.392424548877415</v>
      </c>
    </row>
    <row r="20" spans="3:7"/>
  </sheetData>
  <mergeCells count="2">
    <mergeCell ref="A1:H1"/>
    <mergeCell ref="A2:H2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Wk convex calculator</vt:lpstr>
      <vt:lpstr>coup</vt:lpstr>
      <vt:lpstr>mat</vt:lpstr>
      <vt:lpstr>price</vt:lpstr>
      <vt:lpstr>ytm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Study Desk #1</dc:creator>
  <cp:lastModifiedBy>Bathurst, Noelle</cp:lastModifiedBy>
  <dcterms:created xsi:type="dcterms:W3CDTF">2005-04-05T14:05:22Z</dcterms:created>
  <dcterms:modified xsi:type="dcterms:W3CDTF">2012-09-27T16:17:13Z</dcterms:modified>
</cp:coreProperties>
</file>