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16035" windowHeight="8475"/>
  </bookViews>
  <sheets>
    <sheet name="10.1" sheetId="1" r:id="rId1"/>
  </sheets>
  <calcPr calcId="145621"/>
</workbook>
</file>

<file path=xl/calcChain.xml><?xml version="1.0" encoding="utf-8"?>
<calcChain xmlns="http://schemas.openxmlformats.org/spreadsheetml/2006/main">
  <c r="B4" i="1" l="1"/>
  <c r="F14" i="1" l="1"/>
  <c r="F13" i="1"/>
  <c r="F15" i="1" s="1"/>
  <c r="F12" i="1"/>
  <c r="F16" i="1" s="1"/>
  <c r="B12" i="1"/>
  <c r="B14" i="1"/>
  <c r="D4" i="1" l="1"/>
  <c r="B13" i="1"/>
  <c r="B15" i="1" s="1"/>
  <c r="B16" i="1" s="1"/>
  <c r="D14" i="1" l="1"/>
  <c r="D12" i="1"/>
  <c r="D13" i="1"/>
  <c r="D15" i="1" l="1"/>
  <c r="D16" i="1" s="1"/>
</calcChain>
</file>

<file path=xl/sharedStrings.xml><?xml version="1.0" encoding="utf-8"?>
<sst xmlns="http://schemas.openxmlformats.org/spreadsheetml/2006/main" count="25" uniqueCount="25">
  <si>
    <t>6.25% coupon bond,</t>
  </si>
  <si>
    <t>8% coupon bond,</t>
  </si>
  <si>
    <t>maturing August 15, 2023</t>
  </si>
  <si>
    <t>Formula in column B</t>
  </si>
  <si>
    <t>30-year maturity</t>
  </si>
  <si>
    <t>Settlement date</t>
  </si>
  <si>
    <t>Maturity date</t>
  </si>
  <si>
    <t>=DATE(2023,8,15)</t>
  </si>
  <si>
    <t>Annual coupon rate</t>
  </si>
  <si>
    <t>Yield to maturity</t>
  </si>
  <si>
    <t>Redemption value (% of face value)</t>
  </si>
  <si>
    <t>Coupon payments per year</t>
  </si>
  <si>
    <t>Flat price (% of par)</t>
  </si>
  <si>
    <t>=PRICE(B4,B5,B6,B7,B8,B9)</t>
  </si>
  <si>
    <t>Days since last coupon</t>
  </si>
  <si>
    <t>=COUPDAYBS(B4,B5,2,1)</t>
  </si>
  <si>
    <t>Days in coupon period</t>
  </si>
  <si>
    <t>=COUPDAYS(B4,B5,2,1)</t>
  </si>
  <si>
    <t>Accrued interest</t>
  </si>
  <si>
    <t>=(B13/B14)*B6*100/2</t>
  </si>
  <si>
    <t>Invoice price</t>
  </si>
  <si>
    <t>=B12+B15</t>
  </si>
  <si>
    <t>4.375% coupon bond,</t>
  </si>
  <si>
    <t>=DATE(2014,8,15)</t>
  </si>
  <si>
    <t>maturing Nov  15, 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</si>
</sst>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/>
    <xf numFmtId="0" fontId="2" fillId="0" borderId="0" xfId="1" applyFont="1" applyAlignment="1">
      <alignment horizontal="right"/>
    </xf>
    <xf numFmtId="0" fontId="2" fillId="0" borderId="0" xfId="1" applyFont="1"/>
    <xf numFmtId="0" fontId="3" fillId="0" borderId="0" xfId="1" applyFont="1" applyAlignment="1">
      <alignment horizontal="right"/>
    </xf>
    <xf numFmtId="0" fontId="3" fillId="0" borderId="0" xfId="1" applyFont="1" applyAlignment="1">
      <alignment horizontal="center"/>
    </xf>
    <xf numFmtId="0" fontId="3" fillId="0" borderId="0" xfId="1" applyFont="1"/>
    <xf numFmtId="14" fontId="1" fillId="0" borderId="0" xfId="1" applyNumberFormat="1"/>
    <xf numFmtId="14" fontId="4" fillId="0" borderId="0" xfId="1" quotePrefix="1" applyNumberFormat="1" applyFont="1"/>
    <xf numFmtId="2" fontId="2" fillId="0" borderId="0" xfId="1" applyNumberFormat="1" applyFont="1"/>
    <xf numFmtId="164" fontId="2" fillId="0" borderId="0" xfId="1" quotePrefix="1" applyNumberFormat="1" applyFont="1"/>
    <xf numFmtId="0" fontId="1" fillId="0" borderId="0" xfId="1" quotePrefix="1"/>
    <xf numFmtId="164" fontId="1" fillId="0" borderId="0" xfId="1" applyNumberFormat="1"/>
    <xf numFmtId="0" fontId="2" fillId="0" borderId="0" xfId="1" quotePrefix="1" applyFont="1"/>
    <xf numFmtId="165" fontId="2" fillId="0" borderId="0" xfId="1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E21" sqref="E21"/>
    </sheetView>
  </sheetViews>
  <sheetFormatPr defaultRowHeight="15" x14ac:dyDescent="0.25"/>
  <cols>
    <col min="1" max="1" width="34" style="1" customWidth="1"/>
    <col min="2" max="2" width="15.140625" style="1" customWidth="1"/>
    <col min="3" max="3" width="29.42578125" style="1" customWidth="1"/>
    <col min="4" max="4" width="14.42578125" style="1" customWidth="1"/>
    <col min="5" max="5" width="8.85546875" style="1" customWidth="1"/>
    <col min="6" max="16384" width="9.140625" style="1"/>
  </cols>
  <sheetData>
    <row r="1" spans="1:7" x14ac:dyDescent="0.25">
      <c r="B1" s="2" t="s">
        <v>0</v>
      </c>
      <c r="C1" s="3"/>
      <c r="D1" s="3" t="s">
        <v>22</v>
      </c>
      <c r="F1" s="3" t="s">
        <v>1</v>
      </c>
    </row>
    <row r="2" spans="1:7" x14ac:dyDescent="0.25">
      <c r="B2" s="4" t="s">
        <v>2</v>
      </c>
      <c r="C2" s="5" t="s">
        <v>3</v>
      </c>
      <c r="D2" s="6" t="s">
        <v>24</v>
      </c>
      <c r="F2" s="6" t="s">
        <v>4</v>
      </c>
    </row>
    <row r="3" spans="1:7" x14ac:dyDescent="0.25">
      <c r="B3" s="3"/>
      <c r="C3" s="3"/>
      <c r="F3" s="3"/>
    </row>
    <row r="4" spans="1:7" x14ac:dyDescent="0.25">
      <c r="A4" s="1" t="s">
        <v>5</v>
      </c>
      <c r="B4" s="7">
        <f>DATE(2014,8,15)</f>
        <v>41866</v>
      </c>
      <c r="C4" s="8" t="s">
        <v>23</v>
      </c>
      <c r="D4" s="7">
        <f>B4</f>
        <v>41866</v>
      </c>
      <c r="F4" s="7">
        <v>36526</v>
      </c>
    </row>
    <row r="5" spans="1:7" x14ac:dyDescent="0.25">
      <c r="A5" s="1" t="s">
        <v>6</v>
      </c>
      <c r="B5" s="7">
        <v>45153</v>
      </c>
      <c r="C5" s="8" t="s">
        <v>7</v>
      </c>
      <c r="D5" s="7">
        <v>46706</v>
      </c>
      <c r="F5" s="7">
        <v>47484</v>
      </c>
    </row>
    <row r="6" spans="1:7" x14ac:dyDescent="0.25">
      <c r="A6" s="1" t="s">
        <v>8</v>
      </c>
      <c r="B6" s="1">
        <v>6.25E-2</v>
      </c>
      <c r="D6" s="1">
        <v>6.1249999999999999E-2</v>
      </c>
      <c r="F6" s="1">
        <v>0.08</v>
      </c>
    </row>
    <row r="7" spans="1:7" x14ac:dyDescent="0.25">
      <c r="A7" s="1" t="s">
        <v>9</v>
      </c>
      <c r="B7" s="1">
        <v>2.188E-2</v>
      </c>
      <c r="D7" s="1">
        <v>2.562E-2</v>
      </c>
      <c r="F7" s="1">
        <v>0.1</v>
      </c>
    </row>
    <row r="8" spans="1:7" x14ac:dyDescent="0.25">
      <c r="A8" s="1" t="s">
        <v>10</v>
      </c>
      <c r="B8" s="1">
        <v>100</v>
      </c>
      <c r="D8" s="1">
        <v>100</v>
      </c>
      <c r="F8" s="1">
        <v>100</v>
      </c>
    </row>
    <row r="9" spans="1:7" x14ac:dyDescent="0.25">
      <c r="A9" s="1" t="s">
        <v>11</v>
      </c>
      <c r="B9" s="1">
        <v>2</v>
      </c>
      <c r="D9" s="1">
        <v>2</v>
      </c>
      <c r="F9" s="1">
        <v>2</v>
      </c>
    </row>
    <row r="12" spans="1:7" x14ac:dyDescent="0.25">
      <c r="A12" s="9" t="s">
        <v>12</v>
      </c>
      <c r="B12" s="14">
        <f>PRICE(B4,B5,B6,B7,B8,B9)</f>
        <v>133.02045473079866</v>
      </c>
      <c r="C12" s="10" t="s">
        <v>13</v>
      </c>
      <c r="D12" s="14">
        <f>PRICE(D4,D5,D6,D7,D8,D9)</f>
        <v>139.81280778094123</v>
      </c>
      <c r="E12" s="9"/>
      <c r="F12" s="14">
        <f>PRICE(F4,F5,F6,F7,F8,F9)</f>
        <v>81.07071047492984</v>
      </c>
      <c r="G12" s="9"/>
    </row>
    <row r="13" spans="1:7" x14ac:dyDescent="0.25">
      <c r="A13" s="1" t="s">
        <v>14</v>
      </c>
      <c r="B13" s="1">
        <f>COUPDAYBS(B4,B5,2,1)</f>
        <v>0</v>
      </c>
      <c r="C13" s="11" t="s">
        <v>15</v>
      </c>
      <c r="D13" s="1">
        <f>COUPDAYBS(D4,D5,2,1)</f>
        <v>92</v>
      </c>
      <c r="F13" s="1">
        <f>COUPDAYBS(F4,F5,2,1)</f>
        <v>0</v>
      </c>
    </row>
    <row r="14" spans="1:7" x14ac:dyDescent="0.25">
      <c r="A14" s="1" t="s">
        <v>16</v>
      </c>
      <c r="B14" s="1">
        <f>COUPDAYS(B4,B5,2,1)</f>
        <v>184</v>
      </c>
      <c r="C14" s="11" t="s">
        <v>17</v>
      </c>
      <c r="D14" s="1">
        <f>COUPDAYS(D4,D5,2,1)</f>
        <v>184</v>
      </c>
      <c r="F14" s="1">
        <f>COUPDAYS(F4,F5,2,1)</f>
        <v>182</v>
      </c>
    </row>
    <row r="15" spans="1:7" x14ac:dyDescent="0.25">
      <c r="A15" s="1" t="s">
        <v>18</v>
      </c>
      <c r="B15" s="1">
        <f>B13/B14*B6*100/2</f>
        <v>0</v>
      </c>
      <c r="C15" s="11" t="s">
        <v>19</v>
      </c>
      <c r="D15" s="12">
        <f>D13/D14*D6*100/2</f>
        <v>1.53125</v>
      </c>
      <c r="F15" s="1">
        <f>F13/F14*F6*100/2</f>
        <v>0</v>
      </c>
    </row>
    <row r="16" spans="1:7" x14ac:dyDescent="0.25">
      <c r="A16" s="3" t="s">
        <v>20</v>
      </c>
      <c r="B16" s="14">
        <f>B12+B15</f>
        <v>133.02045473079866</v>
      </c>
      <c r="C16" s="13" t="s">
        <v>21</v>
      </c>
      <c r="D16" s="14">
        <f>D12+D15</f>
        <v>141.34405778094123</v>
      </c>
      <c r="E16" s="3"/>
      <c r="F16" s="14">
        <f>F12+F15</f>
        <v>81.07071047492984</v>
      </c>
      <c r="G16" s="3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10.1</vt:lpstr>
    </vt:vector>
  </TitlesOfParts>
  <Company>The McGraw-Hill Companies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Bathurst, Noelle</dc:creator>
  <cp:lastModifiedBy>Bathurst, Noelle</cp:lastModifiedBy>
  <dcterms:created xsi:type="dcterms:W3CDTF">2012-08-07T16:02:24Z</dcterms:created>
  <dcterms:modified xsi:type="dcterms:W3CDTF">2015-11-10T21:52:53Z</dcterms:modified>
</cp:coreProperties>
</file>