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4\XX\Projects\IDCM_Compare\"/>
    </mc:Choice>
  </mc:AlternateContent>
  <bookViews>
    <workbookView xWindow="1860" yWindow="0" windowWidth="28800" windowHeight="12225"/>
  </bookViews>
  <sheets>
    <sheet name="BTC" sheetId="1" r:id="rId1"/>
    <sheet name="ETH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B1" i="2"/>
  <c r="C1" i="1"/>
  <c r="B1" i="1"/>
  <c r="C18" i="2"/>
  <c r="C17" i="2"/>
  <c r="C16" i="2"/>
  <c r="E7" i="2"/>
  <c r="E6" i="2"/>
  <c r="E5" i="2"/>
  <c r="E21" i="2"/>
  <c r="C10" i="2"/>
  <c r="E21" i="1"/>
  <c r="C10" i="1"/>
  <c r="C18" i="1"/>
  <c r="C17" i="1"/>
  <c r="C16" i="1"/>
  <c r="E7" i="1"/>
  <c r="E6" i="1"/>
  <c r="E5" i="1"/>
  <c r="E16" i="2"/>
  <c r="C5" i="2"/>
  <c r="E16" i="1"/>
  <c r="C5" i="1"/>
  <c r="B10" i="1" l="1"/>
  <c r="B21" i="1"/>
  <c r="B18" i="1"/>
  <c r="B17" i="1"/>
  <c r="B7" i="1"/>
  <c r="B6" i="1"/>
  <c r="B21" i="2"/>
  <c r="B10" i="2"/>
  <c r="B18" i="2"/>
  <c r="B17" i="2"/>
  <c r="B7" i="2"/>
  <c r="B6" i="2"/>
  <c r="D21" i="2" l="1"/>
  <c r="F21" i="2" s="1"/>
  <c r="D18" i="2"/>
  <c r="F18" i="2" s="1"/>
  <c r="D17" i="2"/>
  <c r="F17" i="2" s="1"/>
  <c r="D16" i="2"/>
  <c r="F16" i="2" s="1"/>
  <c r="D10" i="2"/>
  <c r="F10" i="2" s="1"/>
  <c r="D7" i="2"/>
  <c r="F7" i="2" s="1"/>
  <c r="D6" i="2"/>
  <c r="F6" i="2" s="1"/>
  <c r="F5" i="2"/>
  <c r="D5" i="2"/>
  <c r="D21" i="1"/>
  <c r="F21" i="1" s="1"/>
  <c r="D17" i="1"/>
  <c r="F17" i="1" s="1"/>
  <c r="D18" i="1"/>
  <c r="F18" i="1" s="1"/>
  <c r="D16" i="1"/>
  <c r="F16" i="1" s="1"/>
  <c r="G18" i="1" l="1"/>
  <c r="G17" i="1"/>
  <c r="G16" i="1"/>
  <c r="G17" i="2"/>
  <c r="G16" i="2"/>
  <c r="G18" i="2"/>
  <c r="G5" i="2"/>
  <c r="G6" i="2"/>
  <c r="G7" i="2"/>
  <c r="D6" i="1"/>
  <c r="F6" i="1" s="1"/>
  <c r="D7" i="1"/>
  <c r="F7" i="1" s="1"/>
  <c r="D10" i="1"/>
  <c r="F10" i="1" s="1"/>
  <c r="G7" i="1" l="1"/>
  <c r="G6" i="1"/>
  <c r="D5" i="1"/>
  <c r="F5" i="1" s="1"/>
  <c r="G5" i="1" s="1"/>
</calcChain>
</file>

<file path=xl/sharedStrings.xml><?xml version="1.0" encoding="utf-8"?>
<sst xmlns="http://schemas.openxmlformats.org/spreadsheetml/2006/main" count="86" uniqueCount="32">
  <si>
    <t>USDT:CNY 汇率</t>
  </si>
  <si>
    <t>客户收到 USDT</t>
  </si>
  <si>
    <t>BTC:USDT 买价格</t>
  </si>
  <si>
    <t>能买BTC数量</t>
  </si>
  <si>
    <t>VHKD:CNY 汇率</t>
  </si>
  <si>
    <t>客户收到 VHKD</t>
  </si>
  <si>
    <t>BTC:VHKD 买价格</t>
  </si>
  <si>
    <t>Huobi</t>
  </si>
  <si>
    <t>IDCM</t>
  </si>
  <si>
    <t>OKEX</t>
  </si>
  <si>
    <t>ZB</t>
  </si>
  <si>
    <t>交易所</t>
  </si>
  <si>
    <t>客户卖BTC</t>
  </si>
  <si>
    <t>BTC:USDT 卖价格</t>
  </si>
  <si>
    <t>BTC:VHKD 卖价格</t>
  </si>
  <si>
    <t>ETH:USDT 买价格</t>
  </si>
  <si>
    <t>能买ETH数量</t>
  </si>
  <si>
    <t>ETH:USDT 卖价格</t>
  </si>
  <si>
    <t>客户卖ETH</t>
  </si>
  <si>
    <t>客户用CNY买</t>
  </si>
  <si>
    <t>ETH:VHKD 卖价格</t>
  </si>
  <si>
    <t>收到 USDT</t>
  </si>
  <si>
    <t>收到 CNY</t>
  </si>
  <si>
    <t>收到 VHKD</t>
  </si>
  <si>
    <t>客户买BTC</t>
  </si>
  <si>
    <t>IDCM比较</t>
  </si>
  <si>
    <t>客户买ETH</t>
  </si>
  <si>
    <t>https://www.okcoin.com</t>
  </si>
  <si>
    <t>https://www.huobi.pro/</t>
  </si>
  <si>
    <t>https://www.zb.com/</t>
  </si>
  <si>
    <t>更新时间</t>
  </si>
  <si>
    <t>ETH:VHKD 买价格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</si>
</sst>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_(* #,##0.00_);_(* \(#,##0.00\);_(* &quot;-&quot;??_);_(@_)"/>
    <numFmt numFmtId="177" formatCode="0.000000"/>
    <numFmt numFmtId="178" formatCode="0.0000"/>
    <numFmt numFmtId="182" formatCode="_ * #,##0.00_ ;_ * \-#,##0.00_ ;_ * &quot;-&quot;??_ ;_ @_ "/>
    <numFmt numFmtId="183" formatCode="[$-F400]h:mm:ss\ AM/PM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1" fillId="0" borderId="0" applyFont="0" applyFill="0" applyBorder="0" applyAlignment="0" applyProtection="0"/>
  </cellStyleXfs>
  <cellXfs count="34">
    <xf numFmtId="0" fontId="0" fillId="0" borderId="0" xfId="0"/>
    <xf numFmtId="176" fontId="0" fillId="0" borderId="0" xfId="1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176" fontId="0" fillId="0" borderId="0" xfId="1" applyFont="1" applyBorder="1"/>
    <xf numFmtId="177" fontId="0" fillId="0" borderId="0" xfId="0" applyNumberFormat="1" applyBorder="1"/>
    <xf numFmtId="10" fontId="2" fillId="2" borderId="5" xfId="2" applyNumberFormat="1" applyFont="1" applyFill="1" applyBorder="1"/>
    <xf numFmtId="176" fontId="0" fillId="3" borderId="7" xfId="1" applyFont="1" applyFill="1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/>
    <xf numFmtId="178" fontId="0" fillId="0" borderId="0" xfId="0" applyNumberFormat="1" applyBorder="1"/>
    <xf numFmtId="0" fontId="0" fillId="0" borderId="0" xfId="0" applyBorder="1" applyAlignment="1">
      <alignment horizontal="left"/>
    </xf>
    <xf numFmtId="176" fontId="0" fillId="3" borderId="0" xfId="1" applyFont="1" applyFill="1" applyBorder="1"/>
    <xf numFmtId="0" fontId="0" fillId="3" borderId="0" xfId="0" applyFill="1" applyBorder="1"/>
    <xf numFmtId="2" fontId="0" fillId="3" borderId="0" xfId="0" applyNumberFormat="1" applyFill="1" applyBorder="1"/>
    <xf numFmtId="0" fontId="2" fillId="0" borderId="6" xfId="0" applyFont="1" applyFill="1" applyBorder="1" applyAlignment="1">
      <alignment horizontal="center"/>
    </xf>
    <xf numFmtId="176" fontId="0" fillId="0" borderId="7" xfId="1" applyFont="1" applyFill="1" applyBorder="1"/>
    <xf numFmtId="0" fontId="0" fillId="0" borderId="7" xfId="0" applyFill="1" applyBorder="1"/>
    <xf numFmtId="178" fontId="0" fillId="0" borderId="7" xfId="0" applyNumberFormat="1" applyFill="1" applyBorder="1"/>
    <xf numFmtId="177" fontId="0" fillId="0" borderId="7" xfId="0" applyNumberForma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83" fontId="0" fillId="0" borderId="0" xfId="0" applyNumberFormat="1" applyAlignment="1">
      <alignment horizontal="left"/>
    </xf>
  </cellXfs>
  <cellStyles count="5">
    <cellStyle name="百分比" xfId="2" builtinId="5"/>
    <cellStyle name="常规" xfId="0" builtinId="0"/>
    <cellStyle name="千位分隔" xfId="1" builtinId="3"/>
    <cellStyle name="千位分隔 2" xfId="4"/>
    <cellStyle name="千位分隔 3" xfId="3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_ticker_price"/>
      <sheetName val="eth_ticker_price"/>
      <sheetName val="usdt_c2c_price"/>
      <sheetName val="vhkd_c2c_price"/>
      <sheetName val="btc_c2c_price"/>
      <sheetName val="eth_c2c_price"/>
    </sheetNames>
    <sheetDataSet>
      <sheetData sheetId="0">
        <row r="2">
          <cell r="B2">
            <v>1526363554540</v>
          </cell>
        </row>
        <row r="3">
          <cell r="B3">
            <v>8717.17</v>
          </cell>
          <cell r="C3">
            <v>8718.7561999999998</v>
          </cell>
          <cell r="D3">
            <v>8701.2999999999993</v>
          </cell>
        </row>
        <row r="4">
          <cell r="B4">
            <v>8717.2900000000009</v>
          </cell>
          <cell r="C4">
            <v>8722.9490000000005</v>
          </cell>
          <cell r="D4">
            <v>8711</v>
          </cell>
        </row>
      </sheetData>
      <sheetData sheetId="1">
        <row r="3">
          <cell r="B3">
            <v>733</v>
          </cell>
          <cell r="C3">
            <v>732.327</v>
          </cell>
          <cell r="D3">
            <v>732.37</v>
          </cell>
        </row>
        <row r="4">
          <cell r="B4">
            <v>733.01</v>
          </cell>
          <cell r="C4">
            <v>733.7799</v>
          </cell>
          <cell r="D4">
            <v>734.15</v>
          </cell>
        </row>
      </sheetData>
      <sheetData sheetId="2">
        <row r="3">
          <cell r="B3">
            <v>6.48</v>
          </cell>
        </row>
        <row r="4">
          <cell r="B4">
            <v>6.49</v>
          </cell>
        </row>
      </sheetData>
      <sheetData sheetId="3">
        <row r="3">
          <cell r="B3">
            <v>0.80620000000000003</v>
          </cell>
        </row>
        <row r="4">
          <cell r="B4">
            <v>0.82199999999999995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uobi.pr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uobi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/>
  </sheetViews>
  <sheetFormatPr defaultRowHeight="14.25" x14ac:dyDescent="0.2"/>
  <cols>
    <col min="1" max="1" width="17" customWidth="1"/>
    <col min="2" max="5" width="21.625" customWidth="1"/>
    <col min="6" max="6" width="19" customWidth="1"/>
    <col min="7" max="7" width="18" customWidth="1"/>
  </cols>
  <sheetData>
    <row r="1" spans="1:7" x14ac:dyDescent="0.2">
      <c r="A1" s="31" t="s">
        <v>30</v>
      </c>
      <c r="B1" s="32">
        <f>([1]btc_ticker_price!$B$2/1000+8*3600)/86400+70*365+19</f>
        <v>43235.578177546297</v>
      </c>
      <c r="C1" s="33">
        <f>([1]btc_ticker_price!$B$2/1000+8*3600)/86400+70*365+19</f>
        <v>43235.578177546297</v>
      </c>
    </row>
    <row r="2" spans="1:7" ht="18" x14ac:dyDescent="0.25">
      <c r="A2" s="3" t="s">
        <v>24</v>
      </c>
      <c r="B2" s="4"/>
      <c r="C2" s="4"/>
      <c r="D2" s="4"/>
      <c r="E2" s="4"/>
      <c r="F2" s="4"/>
      <c r="G2" s="5"/>
    </row>
    <row r="3" spans="1:7" x14ac:dyDescent="0.2">
      <c r="A3" s="6"/>
      <c r="B3" s="7"/>
      <c r="C3" s="7"/>
      <c r="D3" s="7"/>
      <c r="E3" s="7"/>
      <c r="F3" s="7"/>
      <c r="G3" s="8"/>
    </row>
    <row r="4" spans="1:7" x14ac:dyDescent="0.2">
      <c r="A4" s="17" t="s">
        <v>11</v>
      </c>
      <c r="B4" s="18" t="s">
        <v>19</v>
      </c>
      <c r="C4" s="18" t="s">
        <v>0</v>
      </c>
      <c r="D4" s="18" t="s">
        <v>1</v>
      </c>
      <c r="E4" s="18" t="s">
        <v>2</v>
      </c>
      <c r="F4" s="18" t="s">
        <v>3</v>
      </c>
      <c r="G4" s="19" t="s">
        <v>25</v>
      </c>
    </row>
    <row r="5" spans="1:7" x14ac:dyDescent="0.2">
      <c r="A5" s="11" t="s">
        <v>7</v>
      </c>
      <c r="B5" s="23">
        <v>100000</v>
      </c>
      <c r="C5" s="7">
        <f>[1]usdt_c2c_price!$B$4</f>
        <v>6.49</v>
      </c>
      <c r="D5" s="12">
        <f>B5/C5</f>
        <v>15408.320493066256</v>
      </c>
      <c r="E5" s="12">
        <f>[1]btc_ticker_price!$B$4</f>
        <v>8717.2900000000009</v>
      </c>
      <c r="F5" s="21">
        <f>D5/E5</f>
        <v>1.7675585523788075</v>
      </c>
      <c r="G5" s="14">
        <f>-($F$10/(F5)-1)</f>
        <v>3.427420001195558E-3</v>
      </c>
    </row>
    <row r="6" spans="1:7" x14ac:dyDescent="0.2">
      <c r="A6" s="11" t="s">
        <v>9</v>
      </c>
      <c r="B6" s="12">
        <f>B5</f>
        <v>100000</v>
      </c>
      <c r="C6" s="24">
        <v>6.62</v>
      </c>
      <c r="D6" s="12">
        <f t="shared" ref="D6:D10" si="0">B6/C6</f>
        <v>15105.740181268882</v>
      </c>
      <c r="E6" s="12">
        <f>[1]btc_ticker_price!$C$4</f>
        <v>8722.9490000000005</v>
      </c>
      <c r="F6" s="21">
        <f t="shared" ref="F6:F10" si="1">D6/E6</f>
        <v>1.7317240054101981</v>
      </c>
      <c r="G6" s="14">
        <f t="shared" ref="G6:G7" si="2">-($F$10/(F6)-1)</f>
        <v>-1.7194646109816247E-2</v>
      </c>
    </row>
    <row r="7" spans="1:7" x14ac:dyDescent="0.2">
      <c r="A7" s="11" t="s">
        <v>10</v>
      </c>
      <c r="B7" s="12">
        <f>B5</f>
        <v>100000</v>
      </c>
      <c r="C7" s="25">
        <v>6.6139999999999999</v>
      </c>
      <c r="D7" s="12">
        <f t="shared" si="0"/>
        <v>15119.443604475355</v>
      </c>
      <c r="E7" s="12">
        <f>[1]btc_ticker_price!$D$4</f>
        <v>8711</v>
      </c>
      <c r="F7" s="21">
        <f t="shared" si="1"/>
        <v>1.7356725524595746</v>
      </c>
      <c r="G7" s="14">
        <f t="shared" si="2"/>
        <v>-1.4880591587926872E-2</v>
      </c>
    </row>
    <row r="8" spans="1:7" x14ac:dyDescent="0.2">
      <c r="A8" s="11"/>
      <c r="B8" s="12"/>
      <c r="C8" s="7"/>
      <c r="D8" s="12"/>
      <c r="E8" s="7"/>
      <c r="F8" s="7"/>
      <c r="G8" s="8"/>
    </row>
    <row r="9" spans="1:7" x14ac:dyDescent="0.2">
      <c r="A9" s="9" t="s">
        <v>11</v>
      </c>
      <c r="B9" s="10" t="s">
        <v>19</v>
      </c>
      <c r="C9" s="10" t="s">
        <v>4</v>
      </c>
      <c r="D9" s="10" t="s">
        <v>5</v>
      </c>
      <c r="E9" s="10" t="s">
        <v>6</v>
      </c>
      <c r="F9" s="10" t="s">
        <v>3</v>
      </c>
      <c r="G9" s="8"/>
    </row>
    <row r="10" spans="1:7" x14ac:dyDescent="0.2">
      <c r="A10" s="26" t="s">
        <v>8</v>
      </c>
      <c r="B10" s="27">
        <f>B5</f>
        <v>100000</v>
      </c>
      <c r="C10" s="28">
        <f>[1]vhkd_c2c_price!$B$4</f>
        <v>0.82199999999999995</v>
      </c>
      <c r="D10" s="27">
        <f t="shared" si="0"/>
        <v>121654.50121654502</v>
      </c>
      <c r="E10" s="15">
        <v>69063</v>
      </c>
      <c r="F10" s="29">
        <f t="shared" si="1"/>
        <v>1.7615003868431001</v>
      </c>
      <c r="G10" s="16"/>
    </row>
    <row r="13" spans="1:7" ht="18" x14ac:dyDescent="0.25">
      <c r="A13" s="3" t="s">
        <v>12</v>
      </c>
      <c r="B13" s="4"/>
      <c r="C13" s="4"/>
      <c r="D13" s="4"/>
      <c r="E13" s="4"/>
      <c r="F13" s="4"/>
      <c r="G13" s="5"/>
    </row>
    <row r="14" spans="1:7" x14ac:dyDescent="0.2">
      <c r="A14" s="6"/>
      <c r="B14" s="7"/>
      <c r="C14" s="7"/>
      <c r="D14" s="7"/>
      <c r="E14" s="7"/>
      <c r="F14" s="7"/>
      <c r="G14" s="8"/>
    </row>
    <row r="15" spans="1:7" x14ac:dyDescent="0.2">
      <c r="A15" s="17" t="s">
        <v>11</v>
      </c>
      <c r="B15" s="18" t="s">
        <v>12</v>
      </c>
      <c r="C15" s="18" t="s">
        <v>13</v>
      </c>
      <c r="D15" s="18" t="s">
        <v>21</v>
      </c>
      <c r="E15" s="18" t="s">
        <v>0</v>
      </c>
      <c r="F15" s="18" t="s">
        <v>22</v>
      </c>
      <c r="G15" s="19" t="s">
        <v>25</v>
      </c>
    </row>
    <row r="16" spans="1:7" x14ac:dyDescent="0.2">
      <c r="A16" s="11" t="s">
        <v>7</v>
      </c>
      <c r="B16" s="23">
        <v>2</v>
      </c>
      <c r="C16" s="12">
        <f>[1]btc_ticker_price!$B$3</f>
        <v>8717.17</v>
      </c>
      <c r="D16" s="12">
        <f>C16*B16</f>
        <v>17434.34</v>
      </c>
      <c r="E16" s="12">
        <f>[1]usdt_c2c_price!$B$3</f>
        <v>6.48</v>
      </c>
      <c r="F16" s="12">
        <f>D16*E16</f>
        <v>112974.52320000001</v>
      </c>
      <c r="G16" s="14">
        <f>($F$21/(F16)-1)</f>
        <v>-2.1180938252457371E-2</v>
      </c>
    </row>
    <row r="17" spans="1:7" x14ac:dyDescent="0.2">
      <c r="A17" s="11" t="s">
        <v>9</v>
      </c>
      <c r="B17" s="12">
        <f>B16</f>
        <v>2</v>
      </c>
      <c r="C17" s="12">
        <f>[1]btc_ticker_price!$C$3</f>
        <v>8718.7561999999998</v>
      </c>
      <c r="D17" s="12">
        <f t="shared" ref="D17:D18" si="3">C17*B17</f>
        <v>17437.5124</v>
      </c>
      <c r="E17" s="23">
        <v>6.61</v>
      </c>
      <c r="F17" s="12">
        <f t="shared" ref="F17:F18" si="4">D17*E17</f>
        <v>115261.956964</v>
      </c>
      <c r="G17" s="14">
        <f t="shared" ref="G17:G18" si="5">($F$21/(F17)-1)</f>
        <v>-4.0606113997021742E-2</v>
      </c>
    </row>
    <row r="18" spans="1:7" x14ac:dyDescent="0.2">
      <c r="A18" s="11" t="s">
        <v>10</v>
      </c>
      <c r="B18" s="12">
        <f>B16</f>
        <v>2</v>
      </c>
      <c r="C18" s="12">
        <f>[1]btc_ticker_price!$D$3</f>
        <v>8701.2999999999993</v>
      </c>
      <c r="D18" s="12">
        <f t="shared" si="3"/>
        <v>17402.599999999999</v>
      </c>
      <c r="E18" s="23">
        <v>6.61</v>
      </c>
      <c r="F18" s="12">
        <f t="shared" si="4"/>
        <v>115031.186</v>
      </c>
      <c r="G18" s="14">
        <f t="shared" si="5"/>
        <v>-3.8681416359560128E-2</v>
      </c>
    </row>
    <row r="19" spans="1:7" x14ac:dyDescent="0.2">
      <c r="A19" s="11"/>
      <c r="B19" s="12"/>
      <c r="C19" s="7"/>
      <c r="D19" s="12"/>
      <c r="E19" s="7"/>
      <c r="F19" s="7"/>
      <c r="G19" s="8"/>
    </row>
    <row r="20" spans="1:7" x14ac:dyDescent="0.2">
      <c r="A20" s="9" t="s">
        <v>11</v>
      </c>
      <c r="B20" s="10" t="s">
        <v>12</v>
      </c>
      <c r="C20" s="10" t="s">
        <v>14</v>
      </c>
      <c r="D20" s="10" t="s">
        <v>23</v>
      </c>
      <c r="E20" s="10" t="s">
        <v>4</v>
      </c>
      <c r="F20" s="10" t="s">
        <v>22</v>
      </c>
      <c r="G20" s="8"/>
    </row>
    <row r="21" spans="1:7" x14ac:dyDescent="0.2">
      <c r="A21" s="26" t="s">
        <v>8</v>
      </c>
      <c r="B21" s="27">
        <f>B16</f>
        <v>2</v>
      </c>
      <c r="C21" s="15">
        <v>68582</v>
      </c>
      <c r="D21" s="27">
        <f>C21*B21</f>
        <v>137164</v>
      </c>
      <c r="E21" s="28">
        <f>[1]vhkd_c2c_price!$B$3</f>
        <v>0.80620000000000003</v>
      </c>
      <c r="F21" s="27">
        <f>D21*E21</f>
        <v>110581.6168</v>
      </c>
      <c r="G21" s="16"/>
    </row>
    <row r="22" spans="1:7" x14ac:dyDescent="0.2">
      <c r="A22" s="2"/>
      <c r="B22" s="1"/>
      <c r="D22" s="1"/>
    </row>
    <row r="24" spans="1:7" x14ac:dyDescent="0.2">
      <c r="A24" s="11" t="s">
        <v>7</v>
      </c>
      <c r="B24" s="22" t="s">
        <v>28</v>
      </c>
    </row>
    <row r="25" spans="1:7" x14ac:dyDescent="0.2">
      <c r="A25" s="11" t="s">
        <v>9</v>
      </c>
      <c r="B25" s="22" t="s">
        <v>27</v>
      </c>
    </row>
    <row r="26" spans="1:7" x14ac:dyDescent="0.2">
      <c r="A26" s="11" t="s">
        <v>10</v>
      </c>
      <c r="B26" s="22" t="s">
        <v>29</v>
      </c>
    </row>
  </sheetData>
  <phoneticPr fontId="3" type="noConversion"/>
  <conditionalFormatting sqref="G5:G14 G16:G19">
    <cfRule type="cellIs" dxfId="5" priority="1" operator="lessThan">
      <formula>0</formula>
    </cfRule>
    <cfRule type="cellIs" dxfId="4" priority="2" operator="greaterThan">
      <formula>0</formula>
    </cfRule>
  </conditionalFormatting>
  <hyperlinks>
    <hyperlink ref="B2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4.25" x14ac:dyDescent="0.2"/>
  <cols>
    <col min="1" max="1" width="17" customWidth="1"/>
    <col min="2" max="5" width="21.625" customWidth="1"/>
    <col min="6" max="6" width="19" customWidth="1"/>
    <col min="7" max="7" width="18" customWidth="1"/>
  </cols>
  <sheetData>
    <row r="1" spans="1:7" x14ac:dyDescent="0.2">
      <c r="A1" s="31" t="s">
        <v>30</v>
      </c>
      <c r="B1" s="32">
        <f>([1]btc_ticker_price!$B$2/1000+8*3600)/86400+70*365+19</f>
        <v>43235.578177546297</v>
      </c>
      <c r="C1" s="33">
        <f>([1]btc_ticker_price!$B$2/1000+8*3600)/86400+70*365+19</f>
        <v>43235.578177546297</v>
      </c>
    </row>
    <row r="2" spans="1:7" ht="18" x14ac:dyDescent="0.25">
      <c r="A2" s="3" t="s">
        <v>26</v>
      </c>
      <c r="B2" s="4"/>
      <c r="C2" s="4"/>
      <c r="D2" s="4"/>
      <c r="E2" s="4"/>
      <c r="F2" s="4"/>
      <c r="G2" s="5"/>
    </row>
    <row r="3" spans="1:7" x14ac:dyDescent="0.2">
      <c r="A3" s="6"/>
      <c r="B3" s="7"/>
      <c r="C3" s="7"/>
      <c r="D3" s="7"/>
      <c r="E3" s="7"/>
      <c r="F3" s="7"/>
      <c r="G3" s="8"/>
    </row>
    <row r="4" spans="1:7" x14ac:dyDescent="0.2">
      <c r="A4" s="17" t="s">
        <v>11</v>
      </c>
      <c r="B4" s="18" t="s">
        <v>19</v>
      </c>
      <c r="C4" s="18" t="s">
        <v>0</v>
      </c>
      <c r="D4" s="18" t="s">
        <v>1</v>
      </c>
      <c r="E4" s="18" t="s">
        <v>15</v>
      </c>
      <c r="F4" s="18" t="s">
        <v>16</v>
      </c>
      <c r="G4" s="19" t="s">
        <v>25</v>
      </c>
    </row>
    <row r="5" spans="1:7" x14ac:dyDescent="0.2">
      <c r="A5" s="11" t="s">
        <v>7</v>
      </c>
      <c r="B5" s="23">
        <v>100000</v>
      </c>
      <c r="C5" s="7">
        <f>[1]usdt_c2c_price!$B$4</f>
        <v>6.49</v>
      </c>
      <c r="D5" s="12">
        <f>B5/C5</f>
        <v>15408.320493066256</v>
      </c>
      <c r="E5" s="20">
        <f>[1]eth_ticker_price!$B$4</f>
        <v>733.01</v>
      </c>
      <c r="F5" s="13">
        <f>D5/E5</f>
        <v>21.020614306852917</v>
      </c>
      <c r="G5" s="14">
        <f>-($F$10/(F5)-1)</f>
        <v>9.7359321158936307E-3</v>
      </c>
    </row>
    <row r="6" spans="1:7" x14ac:dyDescent="0.2">
      <c r="A6" s="11" t="s">
        <v>9</v>
      </c>
      <c r="B6" s="12">
        <f>B5</f>
        <v>100000</v>
      </c>
      <c r="C6" s="24">
        <v>6.62</v>
      </c>
      <c r="D6" s="12">
        <f t="shared" ref="D6:D10" si="0">B6/C6</f>
        <v>15105.740181268882</v>
      </c>
      <c r="E6" s="20">
        <f>[1]eth_ticker_price!$C$4</f>
        <v>733.7799</v>
      </c>
      <c r="F6" s="13">
        <f t="shared" ref="F6:F10" si="1">D6/E6</f>
        <v>20.586200550422383</v>
      </c>
      <c r="G6" s="14">
        <f t="shared" ref="G6:G7" si="2">-($F$10/(F6)-1)</f>
        <v>-1.1160800748145627E-2</v>
      </c>
    </row>
    <row r="7" spans="1:7" x14ac:dyDescent="0.2">
      <c r="A7" s="11" t="s">
        <v>10</v>
      </c>
      <c r="B7" s="12">
        <f>B5</f>
        <v>100000</v>
      </c>
      <c r="C7" s="25">
        <v>6.6139999999999999</v>
      </c>
      <c r="D7" s="12">
        <f t="shared" si="0"/>
        <v>15119.443604475355</v>
      </c>
      <c r="E7" s="20">
        <f>[1]eth_ticker_price!$D$4</f>
        <v>734.15</v>
      </c>
      <c r="F7" s="13">
        <f t="shared" si="1"/>
        <v>20.594488325921617</v>
      </c>
      <c r="G7" s="14">
        <f t="shared" si="2"/>
        <v>-1.0753882470905696E-2</v>
      </c>
    </row>
    <row r="8" spans="1:7" x14ac:dyDescent="0.2">
      <c r="A8" s="11"/>
      <c r="B8" s="12"/>
      <c r="C8" s="7"/>
      <c r="D8" s="12"/>
      <c r="E8" s="7"/>
      <c r="F8" s="7"/>
      <c r="G8" s="8"/>
    </row>
    <row r="9" spans="1:7" x14ac:dyDescent="0.2">
      <c r="A9" s="9" t="s">
        <v>11</v>
      </c>
      <c r="B9" s="10" t="s">
        <v>19</v>
      </c>
      <c r="C9" s="10" t="s">
        <v>4</v>
      </c>
      <c r="D9" s="10" t="s">
        <v>5</v>
      </c>
      <c r="E9" s="10" t="s">
        <v>31</v>
      </c>
      <c r="F9" s="10" t="s">
        <v>16</v>
      </c>
      <c r="G9" s="8"/>
    </row>
    <row r="10" spans="1:7" x14ac:dyDescent="0.2">
      <c r="A10" s="26" t="s">
        <v>8</v>
      </c>
      <c r="B10" s="27">
        <f>B5</f>
        <v>100000</v>
      </c>
      <c r="C10" s="28">
        <f>[1]vhkd_c2c_price!$B$4</f>
        <v>0.82199999999999995</v>
      </c>
      <c r="D10" s="27">
        <f t="shared" si="0"/>
        <v>121654.50121654502</v>
      </c>
      <c r="E10" s="15">
        <v>5844.29</v>
      </c>
      <c r="F10" s="30">
        <f t="shared" si="1"/>
        <v>20.815959032927015</v>
      </c>
      <c r="G10" s="16"/>
    </row>
    <row r="12" spans="1:7" x14ac:dyDescent="0.2">
      <c r="A12" s="2"/>
    </row>
    <row r="13" spans="1:7" ht="18" x14ac:dyDescent="0.25">
      <c r="A13" s="3" t="s">
        <v>18</v>
      </c>
      <c r="B13" s="4"/>
      <c r="C13" s="4"/>
      <c r="D13" s="4"/>
      <c r="E13" s="4"/>
      <c r="F13" s="4"/>
      <c r="G13" s="5"/>
    </row>
    <row r="14" spans="1:7" x14ac:dyDescent="0.2">
      <c r="A14" s="6"/>
      <c r="B14" s="7"/>
      <c r="C14" s="7"/>
      <c r="D14" s="7"/>
      <c r="E14" s="7"/>
      <c r="F14" s="7"/>
      <c r="G14" s="8"/>
    </row>
    <row r="15" spans="1:7" x14ac:dyDescent="0.2">
      <c r="A15" s="17" t="s">
        <v>11</v>
      </c>
      <c r="B15" s="18" t="s">
        <v>18</v>
      </c>
      <c r="C15" s="18" t="s">
        <v>17</v>
      </c>
      <c r="D15" s="18" t="s">
        <v>21</v>
      </c>
      <c r="E15" s="18" t="s">
        <v>0</v>
      </c>
      <c r="F15" s="18" t="s">
        <v>22</v>
      </c>
      <c r="G15" s="19" t="s">
        <v>25</v>
      </c>
    </row>
    <row r="16" spans="1:7" x14ac:dyDescent="0.2">
      <c r="A16" s="11" t="s">
        <v>7</v>
      </c>
      <c r="B16" s="23">
        <v>20</v>
      </c>
      <c r="C16" s="20">
        <f>[1]eth_ticker_price!$B$3</f>
        <v>733</v>
      </c>
      <c r="D16" s="12">
        <f>C16*B16</f>
        <v>14660</v>
      </c>
      <c r="E16" s="12">
        <f>[1]usdt_c2c_price!$B$3</f>
        <v>6.48</v>
      </c>
      <c r="F16" s="12">
        <f>D16*E16</f>
        <v>94996.800000000003</v>
      </c>
      <c r="G16" s="14">
        <f>($F$21/(F16)-1)</f>
        <v>-1.6854355515133146E-2</v>
      </c>
    </row>
    <row r="17" spans="1:7" x14ac:dyDescent="0.2">
      <c r="A17" s="11" t="s">
        <v>9</v>
      </c>
      <c r="B17" s="12">
        <f>B16</f>
        <v>20</v>
      </c>
      <c r="C17" s="20">
        <f>[1]eth_ticker_price!$C$3</f>
        <v>732.327</v>
      </c>
      <c r="D17" s="12">
        <f t="shared" ref="D17:D18" si="3">C17*B17</f>
        <v>14646.54</v>
      </c>
      <c r="E17" s="23">
        <v>6.61</v>
      </c>
      <c r="F17" s="12">
        <f t="shared" ref="F17:F18" si="4">D17*E17</f>
        <v>96813.629400000005</v>
      </c>
      <c r="G17" s="14">
        <f t="shared" ref="G17:G18" si="5">($F$21/(F17)-1)</f>
        <v>-3.5304318835918003E-2</v>
      </c>
    </row>
    <row r="18" spans="1:7" x14ac:dyDescent="0.2">
      <c r="A18" s="11" t="s">
        <v>10</v>
      </c>
      <c r="B18" s="12">
        <f>B16</f>
        <v>20</v>
      </c>
      <c r="C18" s="20">
        <f>[1]eth_ticker_price!$D$3</f>
        <v>732.37</v>
      </c>
      <c r="D18" s="12">
        <f t="shared" si="3"/>
        <v>14647.4</v>
      </c>
      <c r="E18" s="23">
        <v>6.61</v>
      </c>
      <c r="F18" s="12">
        <f t="shared" si="4"/>
        <v>96819.313999999998</v>
      </c>
      <c r="G18" s="14">
        <f t="shared" si="5"/>
        <v>-3.5360959487897192E-2</v>
      </c>
    </row>
    <row r="19" spans="1:7" x14ac:dyDescent="0.2">
      <c r="A19" s="11"/>
      <c r="B19" s="12"/>
      <c r="C19" s="7"/>
      <c r="D19" s="12"/>
      <c r="E19" s="7"/>
      <c r="F19" s="7"/>
      <c r="G19" s="8"/>
    </row>
    <row r="20" spans="1:7" x14ac:dyDescent="0.2">
      <c r="A20" s="9" t="s">
        <v>11</v>
      </c>
      <c r="B20" s="10" t="s">
        <v>18</v>
      </c>
      <c r="C20" s="10" t="s">
        <v>20</v>
      </c>
      <c r="D20" s="10" t="s">
        <v>23</v>
      </c>
      <c r="E20" s="10" t="s">
        <v>4</v>
      </c>
      <c r="F20" s="10" t="s">
        <v>22</v>
      </c>
      <c r="G20" s="8"/>
    </row>
    <row r="21" spans="1:7" x14ac:dyDescent="0.2">
      <c r="A21" s="26" t="s">
        <v>8</v>
      </c>
      <c r="B21" s="27">
        <f>B16</f>
        <v>20</v>
      </c>
      <c r="C21" s="15">
        <v>5792.34</v>
      </c>
      <c r="D21" s="27">
        <f>C21*B21</f>
        <v>115846.8</v>
      </c>
      <c r="E21" s="28">
        <f>[1]vhkd_c2c_price!$B$3</f>
        <v>0.80620000000000003</v>
      </c>
      <c r="F21" s="27">
        <f>D21*E21</f>
        <v>93395.690159999998</v>
      </c>
      <c r="G21" s="16"/>
    </row>
    <row r="22" spans="1:7" x14ac:dyDescent="0.2">
      <c r="A22" s="2"/>
      <c r="B22" s="1"/>
      <c r="D22" s="1"/>
    </row>
    <row r="24" spans="1:7" x14ac:dyDescent="0.2">
      <c r="A24" s="11" t="s">
        <v>7</v>
      </c>
      <c r="B24" s="22" t="s">
        <v>28</v>
      </c>
    </row>
    <row r="25" spans="1:7" x14ac:dyDescent="0.2">
      <c r="A25" s="11" t="s">
        <v>9</v>
      </c>
      <c r="B25" s="22" t="s">
        <v>27</v>
      </c>
    </row>
    <row r="26" spans="1:7" x14ac:dyDescent="0.2">
      <c r="A26" s="11" t="s">
        <v>10</v>
      </c>
      <c r="B26" s="22" t="s">
        <v>29</v>
      </c>
    </row>
    <row r="27" spans="1:7" x14ac:dyDescent="0.2">
      <c r="B27" s="22"/>
    </row>
    <row r="28" spans="1:7" x14ac:dyDescent="0.2">
      <c r="B28" s="22"/>
    </row>
    <row r="29" spans="1:7" x14ac:dyDescent="0.2">
      <c r="B29" s="22"/>
    </row>
  </sheetData>
  <phoneticPr fontId="3" type="noConversion"/>
  <conditionalFormatting sqref="G5:G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16:G18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B2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</vt:lpstr>
      <vt:lpstr>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Windows 用户</cp:lastModifiedBy>
  <dcterms:created xsi:type="dcterms:W3CDTF">2018-05-14T03:20:28Z</dcterms:created>
  <dcterms:modified xsi:type="dcterms:W3CDTF">2018-05-15T06:01:42Z</dcterms:modified>
</cp:coreProperties>
</file>