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480" yWindow="80" windowWidth="23000" windowHeight="14780" activeTab="2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3" l="1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6" i="3"/>
  <c r="B26" i="3"/>
  <c r="A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2" i="3"/>
  <c r="D3" i="3"/>
  <c r="N2" i="3"/>
  <c r="N3" i="3"/>
  <c r="C31" i="2"/>
  <c r="B31" i="2"/>
  <c r="C30" i="2"/>
  <c r="B30" i="2"/>
  <c r="C32" i="2"/>
  <c r="B32" i="2"/>
  <c r="C29" i="2"/>
  <c r="B29" i="2"/>
  <c r="C28" i="2"/>
  <c r="B28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B25" i="2"/>
  <c r="A25" i="2"/>
  <c r="B26" i="1"/>
  <c r="A26" i="1"/>
  <c r="R3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6" i="1"/>
  <c r="D7" i="1"/>
  <c r="D6" i="1"/>
  <c r="D10" i="1"/>
  <c r="D14" i="1"/>
  <c r="D22" i="1"/>
  <c r="D2" i="1"/>
  <c r="D3" i="1"/>
  <c r="D11" i="1"/>
  <c r="D15" i="1"/>
  <c r="D19" i="1"/>
  <c r="D23" i="1"/>
  <c r="D4" i="1"/>
  <c r="D8" i="1"/>
  <c r="D12" i="1"/>
  <c r="D16" i="1"/>
  <c r="D20" i="1"/>
  <c r="D24" i="1"/>
  <c r="D5" i="1"/>
  <c r="D9" i="1"/>
  <c r="D13" i="1"/>
  <c r="D17" i="1"/>
  <c r="D21" i="1"/>
  <c r="D25" i="1"/>
  <c r="D18" i="1"/>
  <c r="N2" i="1"/>
  <c r="N3" i="1"/>
</calcChain>
</file>

<file path=xl/sharedStrings.xml><?xml version="1.0" encoding="utf-8"?>
<sst xmlns="http://schemas.openxmlformats.org/spreadsheetml/2006/main" count="28" uniqueCount="16">
  <si>
    <t>Congruent</t>
  </si>
  <si>
    <t>Incongruent</t>
  </si>
  <si>
    <t>Difference</t>
  </si>
  <si>
    <t>SD</t>
  </si>
  <si>
    <t>SSE</t>
  </si>
  <si>
    <t xml:space="preserve">Alpha </t>
  </si>
  <si>
    <t>Average Diff</t>
  </si>
  <si>
    <t>t-score</t>
  </si>
  <si>
    <t>Statistic</t>
  </si>
  <si>
    <t>median</t>
  </si>
  <si>
    <t>q1</t>
  </si>
  <si>
    <t>min</t>
  </si>
  <si>
    <t>max</t>
  </si>
  <si>
    <t>q3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</si>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</sst>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E16" sqref="A1:XFD1048576"/>
    </sheetView>
  </sheetViews>
  <sheetFormatPr baseColWidth="10" defaultColWidth="8.83203125" defaultRowHeight="14" x14ac:dyDescent="0"/>
  <cols>
    <col min="1" max="1" width="10.33203125" bestFit="1" customWidth="1"/>
    <col min="2" max="2" width="11.6640625" bestFit="1" customWidth="1"/>
    <col min="17" max="17" width="12" bestFit="1" customWidth="1"/>
  </cols>
  <sheetData>
    <row r="1" spans="1:18">
      <c r="A1" t="s">
        <v>0</v>
      </c>
      <c r="B1" t="s">
        <v>1</v>
      </c>
      <c r="C1" t="s">
        <v>2</v>
      </c>
      <c r="D1" t="s">
        <v>4</v>
      </c>
    </row>
    <row r="2" spans="1:18">
      <c r="A2">
        <v>12.079000000000001</v>
      </c>
      <c r="B2">
        <v>19.277999999999999</v>
      </c>
      <c r="C2">
        <f>B2-1.5*A2</f>
        <v>1.1594999999999978</v>
      </c>
      <c r="D2">
        <f>(C2-C$26)^2</f>
        <v>4.8519240017360021E-2</v>
      </c>
      <c r="M2" t="s">
        <v>3</v>
      </c>
      <c r="N2">
        <f>SQRT(SUM(D2:D25)/23)</f>
        <v>5.787547372290236</v>
      </c>
      <c r="Q2" t="s">
        <v>5</v>
      </c>
      <c r="R2">
        <v>0.05</v>
      </c>
    </row>
    <row r="3" spans="1:18">
      <c r="A3">
        <v>16.791</v>
      </c>
      <c r="B3">
        <v>18.741</v>
      </c>
      <c r="C3">
        <f t="shared" ref="C3:C25" si="0">B3-1.5*A3</f>
        <v>-6.4455000000000027</v>
      </c>
      <c r="D3">
        <f t="shared" ref="D3:D25" si="1">(C3-C$26)^2</f>
        <v>54.534224865017407</v>
      </c>
      <c r="M3" t="s">
        <v>7</v>
      </c>
      <c r="N3">
        <f>R3/(N2/SQRT(24))</f>
        <v>0.79502838141345256</v>
      </c>
      <c r="Q3" t="s">
        <v>6</v>
      </c>
      <c r="R3">
        <f>B26-1.5*A26</f>
        <v>0.93922916666666723</v>
      </c>
    </row>
    <row r="4" spans="1:18">
      <c r="A4">
        <v>9.5640000000000001</v>
      </c>
      <c r="B4">
        <v>21.213999999999999</v>
      </c>
      <c r="C4">
        <f t="shared" si="0"/>
        <v>6.8679999999999986</v>
      </c>
      <c r="D4">
        <f t="shared" si="1"/>
        <v>35.150323594184002</v>
      </c>
    </row>
    <row r="5" spans="1:18">
      <c r="A5">
        <v>8.6300000000000008</v>
      </c>
      <c r="B5">
        <v>15.686999999999999</v>
      </c>
      <c r="C5">
        <f t="shared" si="0"/>
        <v>2.7419999999999991</v>
      </c>
      <c r="D5">
        <f t="shared" si="1"/>
        <v>3.2499826775173575</v>
      </c>
    </row>
    <row r="6" spans="1:18">
      <c r="A6">
        <v>14.669</v>
      </c>
      <c r="B6">
        <v>22.803000000000001</v>
      </c>
      <c r="C6">
        <f t="shared" si="0"/>
        <v>0.79949999999999832</v>
      </c>
      <c r="D6">
        <f t="shared" si="1"/>
        <v>1.9524240017361642E-2</v>
      </c>
    </row>
    <row r="7" spans="1:18">
      <c r="A7">
        <v>12.238</v>
      </c>
      <c r="B7">
        <v>20.878</v>
      </c>
      <c r="C7">
        <f t="shared" si="0"/>
        <v>2.5210000000000008</v>
      </c>
      <c r="D7">
        <f t="shared" si="1"/>
        <v>2.5019989691840299</v>
      </c>
    </row>
    <row r="8" spans="1:18">
      <c r="A8">
        <v>14.692</v>
      </c>
      <c r="B8">
        <v>24.571999999999999</v>
      </c>
      <c r="C8">
        <f t="shared" si="0"/>
        <v>2.5339999999999989</v>
      </c>
      <c r="D8">
        <f t="shared" si="1"/>
        <v>2.5432940108506905</v>
      </c>
    </row>
    <row r="9" spans="1:18">
      <c r="A9">
        <v>8.9870000000000001</v>
      </c>
      <c r="B9">
        <v>17.393999999999998</v>
      </c>
      <c r="C9">
        <f t="shared" si="0"/>
        <v>3.9134999999999991</v>
      </c>
      <c r="D9">
        <f t="shared" si="1"/>
        <v>8.8462869900173544</v>
      </c>
    </row>
    <row r="10" spans="1:18">
      <c r="A10">
        <v>9.4009999999999998</v>
      </c>
      <c r="B10">
        <v>20.762</v>
      </c>
      <c r="C10">
        <f t="shared" si="0"/>
        <v>6.6605000000000008</v>
      </c>
      <c r="D10">
        <f t="shared" si="1"/>
        <v>32.732939948350698</v>
      </c>
    </row>
    <row r="11" spans="1:18">
      <c r="A11">
        <v>14.48</v>
      </c>
      <c r="B11">
        <v>26.282</v>
      </c>
      <c r="C11">
        <f t="shared" si="0"/>
        <v>4.5620000000000012</v>
      </c>
      <c r="D11">
        <f t="shared" si="1"/>
        <v>13.124468510850702</v>
      </c>
    </row>
    <row r="12" spans="1:18">
      <c r="A12">
        <v>22.327999999999999</v>
      </c>
      <c r="B12">
        <v>24.524000000000001</v>
      </c>
      <c r="C12">
        <f t="shared" si="0"/>
        <v>-8.9679999999999964</v>
      </c>
      <c r="D12">
        <f t="shared" si="1"/>
        <v>98.153189760850637</v>
      </c>
    </row>
    <row r="13" spans="1:18">
      <c r="A13">
        <v>15.298</v>
      </c>
      <c r="B13">
        <v>18.643999999999998</v>
      </c>
      <c r="C13">
        <f t="shared" si="0"/>
        <v>-4.3030000000000008</v>
      </c>
      <c r="D13">
        <f t="shared" si="1"/>
        <v>27.480966635850709</v>
      </c>
    </row>
    <row r="14" spans="1:18">
      <c r="A14">
        <v>15.073</v>
      </c>
      <c r="B14">
        <v>17.510000000000002</v>
      </c>
      <c r="C14">
        <f t="shared" si="0"/>
        <v>-5.099499999999999</v>
      </c>
      <c r="D14">
        <f t="shared" si="1"/>
        <v>36.466249948350686</v>
      </c>
    </row>
    <row r="15" spans="1:18">
      <c r="A15">
        <v>16.928999999999998</v>
      </c>
      <c r="B15">
        <v>20.329999999999998</v>
      </c>
      <c r="C15">
        <f t="shared" si="0"/>
        <v>-5.0634999999999977</v>
      </c>
      <c r="D15">
        <f t="shared" si="1"/>
        <v>36.032757448350672</v>
      </c>
    </row>
    <row r="16" spans="1:18">
      <c r="A16">
        <v>18.2</v>
      </c>
      <c r="B16">
        <v>35.255000000000003</v>
      </c>
      <c r="C16">
        <f t="shared" si="0"/>
        <v>7.9550000000000054</v>
      </c>
      <c r="D16">
        <f t="shared" si="1"/>
        <v>49.221040385850763</v>
      </c>
    </row>
    <row r="17" spans="1:4">
      <c r="A17">
        <v>12.13</v>
      </c>
      <c r="B17">
        <v>22.158000000000001</v>
      </c>
      <c r="C17">
        <f t="shared" si="0"/>
        <v>3.963000000000001</v>
      </c>
      <c r="D17">
        <f t="shared" si="1"/>
        <v>9.1431900525173671</v>
      </c>
    </row>
    <row r="18" spans="1:4">
      <c r="A18">
        <v>18.495000000000001</v>
      </c>
      <c r="B18">
        <v>25.138999999999999</v>
      </c>
      <c r="C18">
        <f t="shared" si="0"/>
        <v>-2.6035000000000004</v>
      </c>
      <c r="D18">
        <f t="shared" si="1"/>
        <v>12.550929948350698</v>
      </c>
    </row>
    <row r="19" spans="1:4">
      <c r="A19">
        <v>10.638999999999999</v>
      </c>
      <c r="B19">
        <v>20.428999999999998</v>
      </c>
      <c r="C19">
        <f t="shared" si="0"/>
        <v>4.4704999999999995</v>
      </c>
      <c r="D19">
        <f t="shared" si="1"/>
        <v>12.469873698350689</v>
      </c>
    </row>
    <row r="20" spans="1:4">
      <c r="A20">
        <v>11.343999999999999</v>
      </c>
      <c r="B20">
        <v>17.425000000000001</v>
      </c>
      <c r="C20">
        <f t="shared" si="0"/>
        <v>0.40900000000000247</v>
      </c>
      <c r="D20">
        <f t="shared" si="1"/>
        <v>0.28114296918402537</v>
      </c>
    </row>
    <row r="21" spans="1:4">
      <c r="A21">
        <v>12.369</v>
      </c>
      <c r="B21">
        <v>34.287999999999997</v>
      </c>
      <c r="C21">
        <f t="shared" si="0"/>
        <v>15.734499999999997</v>
      </c>
      <c r="D21">
        <f t="shared" si="1"/>
        <v>218.90003903168392</v>
      </c>
    </row>
    <row r="22" spans="1:4">
      <c r="A22">
        <v>12.944000000000001</v>
      </c>
      <c r="B22">
        <v>23.893999999999998</v>
      </c>
      <c r="C22">
        <f t="shared" si="0"/>
        <v>4.477999999999998</v>
      </c>
      <c r="D22">
        <f t="shared" si="1"/>
        <v>12.522899010850679</v>
      </c>
    </row>
    <row r="23" spans="1:4">
      <c r="A23">
        <v>14.233000000000001</v>
      </c>
      <c r="B23">
        <v>17.96</v>
      </c>
      <c r="C23">
        <f t="shared" si="0"/>
        <v>-3.3894999999999982</v>
      </c>
      <c r="D23">
        <f t="shared" si="1"/>
        <v>18.737896198350683</v>
      </c>
    </row>
    <row r="24" spans="1:4">
      <c r="A24">
        <v>19.71</v>
      </c>
      <c r="B24">
        <v>22.058</v>
      </c>
      <c r="C24">
        <f t="shared" si="0"/>
        <v>-7.5070000000000014</v>
      </c>
      <c r="D24">
        <f t="shared" si="1"/>
        <v>71.338787135850723</v>
      </c>
    </row>
    <row r="25" spans="1:4">
      <c r="A25">
        <v>16.004000000000001</v>
      </c>
      <c r="B25">
        <v>21.157</v>
      </c>
      <c r="C25">
        <f t="shared" si="0"/>
        <v>-2.8490000000000002</v>
      </c>
      <c r="D25">
        <f t="shared" si="1"/>
        <v>14.35068021918403</v>
      </c>
    </row>
    <row r="26" spans="1:4">
      <c r="A26">
        <f>AVERAGE(A2:A25)</f>
        <v>14.051125000000001</v>
      </c>
      <c r="B26">
        <f>AVERAGE(B2:B25)</f>
        <v>22.015916666666669</v>
      </c>
      <c r="C26">
        <f>AVERAGE(C2:C25)</f>
        <v>0.93922916666666689</v>
      </c>
    </row>
    <row r="29" spans="1:4">
      <c r="B29" t="s">
        <v>0</v>
      </c>
      <c r="C29" t="s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Q32" sqref="Q32"/>
    </sheetView>
  </sheetViews>
  <sheetFormatPr baseColWidth="10" defaultColWidth="8.83203125" defaultRowHeight="14" x14ac:dyDescent="0"/>
  <sheetData>
    <row r="1" spans="1:12">
      <c r="A1">
        <v>12.079000000000001</v>
      </c>
      <c r="B1">
        <v>19.277999999999999</v>
      </c>
      <c r="C1">
        <f>(A1-A$25)^2</f>
        <v>3.8892770156250007</v>
      </c>
      <c r="D1">
        <f>(B1-B$25)^2</f>
        <v>7.4961876736111321</v>
      </c>
      <c r="L1">
        <v>12.079000000000001</v>
      </c>
    </row>
    <row r="2" spans="1:12">
      <c r="A2">
        <v>16.791</v>
      </c>
      <c r="B2">
        <v>18.741</v>
      </c>
      <c r="C2">
        <f t="shared" ref="C2:C24" si="0">(A2-A$25)^2</f>
        <v>7.5069150156249975</v>
      </c>
      <c r="D2">
        <f t="shared" ref="D2:D24" si="1">(B2-B$25)^2</f>
        <v>10.72507917361113</v>
      </c>
      <c r="L2">
        <v>16.791</v>
      </c>
    </row>
    <row r="3" spans="1:12">
      <c r="A3">
        <v>9.5640000000000001</v>
      </c>
      <c r="B3">
        <v>21.213999999999999</v>
      </c>
      <c r="C3">
        <f t="shared" si="0"/>
        <v>20.134290765625007</v>
      </c>
      <c r="D3">
        <f t="shared" si="1"/>
        <v>0.64307034027778409</v>
      </c>
      <c r="L3">
        <v>9.5640000000000001</v>
      </c>
    </row>
    <row r="4" spans="1:12">
      <c r="A4">
        <v>8.6300000000000008</v>
      </c>
      <c r="B4">
        <v>15.686999999999999</v>
      </c>
      <c r="C4">
        <f t="shared" si="0"/>
        <v>29.388596265625001</v>
      </c>
      <c r="D4">
        <f t="shared" si="1"/>
        <v>40.055186173611155</v>
      </c>
      <c r="L4">
        <v>8.6300000000000008</v>
      </c>
    </row>
    <row r="5" spans="1:12">
      <c r="A5">
        <v>14.669</v>
      </c>
      <c r="B5">
        <v>22.803000000000001</v>
      </c>
      <c r="C5">
        <f t="shared" si="0"/>
        <v>0.38176951562499967</v>
      </c>
      <c r="D5">
        <f t="shared" si="1"/>
        <v>0.61950017361110832</v>
      </c>
      <c r="L5">
        <v>14.669</v>
      </c>
    </row>
    <row r="6" spans="1:12">
      <c r="A6">
        <v>12.238</v>
      </c>
      <c r="B6">
        <v>20.878</v>
      </c>
      <c r="C6">
        <f t="shared" si="0"/>
        <v>3.2874222656250045</v>
      </c>
      <c r="D6">
        <f t="shared" si="1"/>
        <v>1.2948543402777835</v>
      </c>
      <c r="L6">
        <v>12.238</v>
      </c>
    </row>
    <row r="7" spans="1:12">
      <c r="A7">
        <v>14.692</v>
      </c>
      <c r="B7">
        <v>24.571999999999999</v>
      </c>
      <c r="C7">
        <f t="shared" si="0"/>
        <v>0.41072076562499926</v>
      </c>
      <c r="D7">
        <f t="shared" si="1"/>
        <v>6.5335620069444271</v>
      </c>
      <c r="L7">
        <v>14.692</v>
      </c>
    </row>
    <row r="8" spans="1:12">
      <c r="A8">
        <v>8.9870000000000001</v>
      </c>
      <c r="B8">
        <v>17.393999999999998</v>
      </c>
      <c r="C8">
        <f t="shared" si="0"/>
        <v>25.645362015625008</v>
      </c>
      <c r="D8">
        <f t="shared" si="1"/>
        <v>21.362113673611152</v>
      </c>
      <c r="L8">
        <v>8.9870000000000001</v>
      </c>
    </row>
    <row r="9" spans="1:12">
      <c r="A9">
        <v>9.4009999999999998</v>
      </c>
      <c r="B9">
        <v>20.762</v>
      </c>
      <c r="C9">
        <f t="shared" si="0"/>
        <v>21.623662515625011</v>
      </c>
      <c r="D9">
        <f t="shared" si="1"/>
        <v>1.5723070069444498</v>
      </c>
      <c r="L9">
        <v>9.4009999999999998</v>
      </c>
    </row>
    <row r="10" spans="1:12">
      <c r="A10">
        <v>14.48</v>
      </c>
      <c r="B10">
        <v>26.282</v>
      </c>
      <c r="C10">
        <f t="shared" si="0"/>
        <v>0.18393376562499972</v>
      </c>
      <c r="D10">
        <f t="shared" si="1"/>
        <v>18.199467006944424</v>
      </c>
      <c r="L10">
        <v>14.48</v>
      </c>
    </row>
    <row r="11" spans="1:12">
      <c r="A11">
        <v>22.327999999999999</v>
      </c>
      <c r="B11">
        <v>24.524000000000001</v>
      </c>
      <c r="C11">
        <f t="shared" si="0"/>
        <v>68.506659765624974</v>
      </c>
      <c r="D11">
        <f t="shared" si="1"/>
        <v>6.290482006944436</v>
      </c>
      <c r="L11">
        <v>22.327999999999999</v>
      </c>
    </row>
    <row r="12" spans="1:12">
      <c r="A12">
        <v>15.298</v>
      </c>
      <c r="B12">
        <v>18.643999999999998</v>
      </c>
      <c r="C12">
        <f t="shared" si="0"/>
        <v>1.5546972656249982</v>
      </c>
      <c r="D12">
        <f t="shared" si="1"/>
        <v>11.369822006944473</v>
      </c>
      <c r="L12">
        <v>15.298</v>
      </c>
    </row>
    <row r="13" spans="1:12">
      <c r="A13">
        <v>15.073</v>
      </c>
      <c r="B13">
        <v>17.510000000000002</v>
      </c>
      <c r="C13">
        <f t="shared" si="0"/>
        <v>1.0442285156249993</v>
      </c>
      <c r="D13">
        <f t="shared" si="1"/>
        <v>20.303285006944453</v>
      </c>
      <c r="L13">
        <v>15.073</v>
      </c>
    </row>
    <row r="14" spans="1:12">
      <c r="A14">
        <v>16.928999999999998</v>
      </c>
      <c r="B14">
        <v>20.329999999999998</v>
      </c>
      <c r="C14">
        <f t="shared" si="0"/>
        <v>8.2821645156249861</v>
      </c>
      <c r="D14">
        <f t="shared" si="1"/>
        <v>2.8423150069444589</v>
      </c>
      <c r="L14">
        <v>16.928999999999998</v>
      </c>
    </row>
    <row r="15" spans="1:12">
      <c r="A15">
        <v>18.2</v>
      </c>
      <c r="B15">
        <v>35.255000000000003</v>
      </c>
      <c r="C15">
        <f t="shared" si="0"/>
        <v>17.213163765624987</v>
      </c>
      <c r="D15">
        <f t="shared" si="1"/>
        <v>175.27332750694444</v>
      </c>
      <c r="L15">
        <v>18.2</v>
      </c>
    </row>
    <row r="16" spans="1:12">
      <c r="A16">
        <v>12.13</v>
      </c>
      <c r="B16">
        <v>22.158000000000001</v>
      </c>
      <c r="C16">
        <f t="shared" si="0"/>
        <v>3.6907212656249997</v>
      </c>
      <c r="D16">
        <f t="shared" si="1"/>
        <v>2.0187673611110735E-2</v>
      </c>
      <c r="L16">
        <v>12.13</v>
      </c>
    </row>
    <row r="17" spans="1:12">
      <c r="A17">
        <v>18.495000000000001</v>
      </c>
      <c r="B17">
        <v>25.138999999999999</v>
      </c>
      <c r="C17">
        <f t="shared" si="0"/>
        <v>19.748025015625004</v>
      </c>
      <c r="D17">
        <f t="shared" si="1"/>
        <v>9.7536495069444236</v>
      </c>
      <c r="L17">
        <v>18.495000000000001</v>
      </c>
    </row>
    <row r="18" spans="1:12">
      <c r="A18">
        <v>10.638999999999999</v>
      </c>
      <c r="B18">
        <v>20.428999999999998</v>
      </c>
      <c r="C18">
        <f t="shared" si="0"/>
        <v>11.642597015625009</v>
      </c>
      <c r="D18">
        <f t="shared" si="1"/>
        <v>2.5183045069444576</v>
      </c>
      <c r="L18">
        <v>10.638999999999999</v>
      </c>
    </row>
    <row r="19" spans="1:12">
      <c r="A19">
        <v>11.343999999999999</v>
      </c>
      <c r="B19">
        <v>17.425000000000001</v>
      </c>
      <c r="C19">
        <f t="shared" si="0"/>
        <v>7.3285257656250069</v>
      </c>
      <c r="D19">
        <f t="shared" si="1"/>
        <v>21.076515840277796</v>
      </c>
      <c r="L19">
        <v>11.343999999999999</v>
      </c>
    </row>
    <row r="20" spans="1:12">
      <c r="A20">
        <v>12.369</v>
      </c>
      <c r="B20">
        <v>34.287999999999997</v>
      </c>
      <c r="C20">
        <f t="shared" si="0"/>
        <v>2.8295445156250034</v>
      </c>
      <c r="D20">
        <f t="shared" si="1"/>
        <v>150.60402934027763</v>
      </c>
      <c r="L20">
        <v>12.369</v>
      </c>
    </row>
    <row r="21" spans="1:12">
      <c r="A21">
        <v>12.944000000000001</v>
      </c>
      <c r="B21">
        <v>23.893999999999998</v>
      </c>
      <c r="C21">
        <f t="shared" si="0"/>
        <v>1.2257257656249998</v>
      </c>
      <c r="D21">
        <f t="shared" si="1"/>
        <v>3.5271970069444287</v>
      </c>
      <c r="L21">
        <v>12.944000000000001</v>
      </c>
    </row>
    <row r="22" spans="1:12">
      <c r="A22">
        <v>14.233000000000001</v>
      </c>
      <c r="B22">
        <v>17.96</v>
      </c>
      <c r="C22">
        <f t="shared" si="0"/>
        <v>3.3078515624999923E-2</v>
      </c>
      <c r="D22">
        <f t="shared" si="1"/>
        <v>16.450460006944457</v>
      </c>
      <c r="L22">
        <v>14.233000000000001</v>
      </c>
    </row>
    <row r="23" spans="1:12">
      <c r="A23">
        <v>19.71</v>
      </c>
      <c r="B23">
        <v>22.058</v>
      </c>
      <c r="C23">
        <f t="shared" si="0"/>
        <v>32.022866265624998</v>
      </c>
      <c r="D23">
        <f t="shared" si="1"/>
        <v>1.7710069444442133E-3</v>
      </c>
      <c r="L23">
        <v>19.71</v>
      </c>
    </row>
    <row r="24" spans="1:12">
      <c r="A24">
        <v>16.004000000000001</v>
      </c>
      <c r="B24">
        <v>21.157</v>
      </c>
      <c r="C24">
        <f t="shared" si="0"/>
        <v>3.8137207656250021</v>
      </c>
      <c r="D24">
        <f t="shared" si="1"/>
        <v>0.73773784027778211</v>
      </c>
      <c r="L24">
        <v>16.004000000000001</v>
      </c>
    </row>
    <row r="25" spans="1:12">
      <c r="A25">
        <f>AVERAGE(A1:A24)</f>
        <v>14.051125000000001</v>
      </c>
      <c r="B25">
        <f>AVERAGE(B1:B24)</f>
        <v>22.015916666666669</v>
      </c>
    </row>
    <row r="27" spans="1:12">
      <c r="A27" t="s">
        <v>8</v>
      </c>
      <c r="B27" t="s">
        <v>14</v>
      </c>
      <c r="C27" t="s">
        <v>15</v>
      </c>
    </row>
    <row r="28" spans="1:12">
      <c r="A28" t="s">
        <v>9</v>
      </c>
      <c r="B28">
        <f>MEDIAN(A1:A24)</f>
        <v>14.3565</v>
      </c>
      <c r="C28">
        <f>MEDIAN(B1:B24)</f>
        <v>21.017499999999998</v>
      </c>
    </row>
    <row r="29" spans="1:12">
      <c r="A29" t="s">
        <v>10</v>
      </c>
      <c r="B29">
        <f>_xlfn.QUARTILE.INC(A1:A25,1)</f>
        <v>12.079000000000001</v>
      </c>
      <c r="C29">
        <f>_xlfn.QUARTILE.INC(B1:B25,1)</f>
        <v>18.741</v>
      </c>
    </row>
    <row r="30" spans="1:12">
      <c r="A30" t="s">
        <v>11</v>
      </c>
      <c r="B30">
        <f>MIN(A1:A24)</f>
        <v>8.6300000000000008</v>
      </c>
      <c r="C30">
        <f>MIN(B1:B24)</f>
        <v>15.686999999999999</v>
      </c>
    </row>
    <row r="31" spans="1:12">
      <c r="A31" t="s">
        <v>12</v>
      </c>
      <c r="B31">
        <f>MAX(A1:A24)</f>
        <v>22.327999999999999</v>
      </c>
      <c r="C31">
        <f>MAX(B1:B24)</f>
        <v>35.255000000000003</v>
      </c>
    </row>
    <row r="32" spans="1:12">
      <c r="A32" t="s">
        <v>13</v>
      </c>
      <c r="B32">
        <f>_xlfn.QUARTILE.INC(A1:A24,3)</f>
        <v>16.200749999999999</v>
      </c>
      <c r="C32">
        <f>_xlfn.QUARTILE.INC(B1:B24,3)</f>
        <v>24.051499999999997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K20" sqref="K20"/>
    </sheetView>
  </sheetViews>
  <sheetFormatPr baseColWidth="10" defaultColWidth="8.83203125" defaultRowHeight="14" x14ac:dyDescent="0"/>
  <cols>
    <col min="1" max="1" width="10.33203125" bestFit="1" customWidth="1"/>
    <col min="2" max="2" width="11.6640625" bestFit="1" customWidth="1"/>
    <col min="17" max="17" width="12" bestFit="1" customWidth="1"/>
  </cols>
  <sheetData>
    <row r="1" spans="1:18">
      <c r="A1" t="s">
        <v>0</v>
      </c>
      <c r="B1" t="s">
        <v>1</v>
      </c>
      <c r="C1" t="s">
        <v>2</v>
      </c>
      <c r="D1" t="s">
        <v>4</v>
      </c>
      <c r="F1">
        <v>1.5</v>
      </c>
    </row>
    <row r="2" spans="1:18">
      <c r="A2">
        <v>12.079000000000001</v>
      </c>
      <c r="B2">
        <v>19.277999999999999</v>
      </c>
      <c r="C2">
        <f>B2-F$1*A2</f>
        <v>1.1594999999999978</v>
      </c>
      <c r="D2">
        <f>(C2-C$26)^2</f>
        <v>4.8519240017360021E-2</v>
      </c>
      <c r="M2" t="s">
        <v>3</v>
      </c>
      <c r="N2">
        <f>SQRT(SUM(D2:D25)/23)</f>
        <v>5.787547372290236</v>
      </c>
      <c r="Q2" t="s">
        <v>5</v>
      </c>
      <c r="R2">
        <v>0.05</v>
      </c>
    </row>
    <row r="3" spans="1:18">
      <c r="A3">
        <v>16.791</v>
      </c>
      <c r="B3">
        <v>18.741</v>
      </c>
      <c r="C3">
        <f t="shared" ref="C3:C25" si="0">B3-F$1*A3</f>
        <v>-6.4455000000000027</v>
      </c>
      <c r="D3">
        <f t="shared" ref="D3:D25" si="1">(C3-C$26)^2</f>
        <v>54.534224865017407</v>
      </c>
      <c r="M3" t="s">
        <v>7</v>
      </c>
      <c r="N3">
        <f>R3/(N2/SQRT(24))</f>
        <v>0.79502838141345256</v>
      </c>
      <c r="Q3" t="s">
        <v>6</v>
      </c>
      <c r="R3">
        <f>B26-F$1*A26</f>
        <v>0.93922916666666723</v>
      </c>
    </row>
    <row r="4" spans="1:18">
      <c r="A4">
        <v>9.5640000000000001</v>
      </c>
      <c r="B4">
        <v>21.213999999999999</v>
      </c>
      <c r="C4">
        <f t="shared" si="0"/>
        <v>6.8679999999999986</v>
      </c>
      <c r="D4">
        <f t="shared" si="1"/>
        <v>35.150323594184002</v>
      </c>
    </row>
    <row r="5" spans="1:18">
      <c r="A5">
        <v>8.6300000000000008</v>
      </c>
      <c r="B5">
        <v>15.686999999999999</v>
      </c>
      <c r="C5">
        <f t="shared" si="0"/>
        <v>2.7419999999999991</v>
      </c>
      <c r="D5">
        <f t="shared" si="1"/>
        <v>3.2499826775173575</v>
      </c>
    </row>
    <row r="6" spans="1:18">
      <c r="A6">
        <v>14.669</v>
      </c>
      <c r="B6">
        <v>22.803000000000001</v>
      </c>
      <c r="C6">
        <f t="shared" si="0"/>
        <v>0.79949999999999832</v>
      </c>
      <c r="D6">
        <f t="shared" si="1"/>
        <v>1.9524240017361642E-2</v>
      </c>
    </row>
    <row r="7" spans="1:18">
      <c r="A7">
        <v>12.238</v>
      </c>
      <c r="B7">
        <v>20.878</v>
      </c>
      <c r="C7">
        <f t="shared" si="0"/>
        <v>2.5210000000000008</v>
      </c>
      <c r="D7">
        <f t="shared" si="1"/>
        <v>2.5019989691840299</v>
      </c>
    </row>
    <row r="8" spans="1:18">
      <c r="A8">
        <v>14.692</v>
      </c>
      <c r="B8">
        <v>24.571999999999999</v>
      </c>
      <c r="C8">
        <f t="shared" si="0"/>
        <v>2.5339999999999989</v>
      </c>
      <c r="D8">
        <f t="shared" si="1"/>
        <v>2.5432940108506905</v>
      </c>
    </row>
    <row r="9" spans="1:18">
      <c r="A9">
        <v>8.9870000000000001</v>
      </c>
      <c r="B9">
        <v>17.393999999999998</v>
      </c>
      <c r="C9">
        <f t="shared" si="0"/>
        <v>3.9134999999999991</v>
      </c>
      <c r="D9">
        <f t="shared" si="1"/>
        <v>8.8462869900173544</v>
      </c>
    </row>
    <row r="10" spans="1:18">
      <c r="A10">
        <v>9.4009999999999998</v>
      </c>
      <c r="B10">
        <v>20.762</v>
      </c>
      <c r="C10">
        <f t="shared" si="0"/>
        <v>6.6605000000000008</v>
      </c>
      <c r="D10">
        <f t="shared" si="1"/>
        <v>32.732939948350698</v>
      </c>
    </row>
    <row r="11" spans="1:18">
      <c r="A11">
        <v>14.48</v>
      </c>
      <c r="B11">
        <v>26.282</v>
      </c>
      <c r="C11">
        <f t="shared" si="0"/>
        <v>4.5620000000000012</v>
      </c>
      <c r="D11">
        <f t="shared" si="1"/>
        <v>13.124468510850702</v>
      </c>
    </row>
    <row r="12" spans="1:18">
      <c r="A12">
        <v>22.327999999999999</v>
      </c>
      <c r="B12">
        <v>24.524000000000001</v>
      </c>
      <c r="C12">
        <f t="shared" si="0"/>
        <v>-8.9679999999999964</v>
      </c>
      <c r="D12">
        <f t="shared" si="1"/>
        <v>98.153189760850637</v>
      </c>
    </row>
    <row r="13" spans="1:18">
      <c r="A13">
        <v>15.298</v>
      </c>
      <c r="B13">
        <v>18.643999999999998</v>
      </c>
      <c r="C13">
        <f t="shared" si="0"/>
        <v>-4.3030000000000008</v>
      </c>
      <c r="D13">
        <f t="shared" si="1"/>
        <v>27.480966635850709</v>
      </c>
    </row>
    <row r="14" spans="1:18">
      <c r="A14">
        <v>15.073</v>
      </c>
      <c r="B14">
        <v>17.510000000000002</v>
      </c>
      <c r="C14">
        <f t="shared" si="0"/>
        <v>-5.099499999999999</v>
      </c>
      <c r="D14">
        <f t="shared" si="1"/>
        <v>36.466249948350686</v>
      </c>
    </row>
    <row r="15" spans="1:18">
      <c r="A15">
        <v>16.928999999999998</v>
      </c>
      <c r="B15">
        <v>20.329999999999998</v>
      </c>
      <c r="C15">
        <f t="shared" si="0"/>
        <v>-5.0634999999999977</v>
      </c>
      <c r="D15">
        <f t="shared" si="1"/>
        <v>36.032757448350672</v>
      </c>
    </row>
    <row r="16" spans="1:18">
      <c r="A16">
        <v>18.2</v>
      </c>
      <c r="B16">
        <v>35.255000000000003</v>
      </c>
      <c r="C16">
        <f t="shared" si="0"/>
        <v>7.9550000000000054</v>
      </c>
      <c r="D16">
        <f t="shared" si="1"/>
        <v>49.221040385850763</v>
      </c>
    </row>
    <row r="17" spans="1:4">
      <c r="A17">
        <v>12.13</v>
      </c>
      <c r="B17">
        <v>22.158000000000001</v>
      </c>
      <c r="C17">
        <f t="shared" si="0"/>
        <v>3.963000000000001</v>
      </c>
      <c r="D17">
        <f t="shared" si="1"/>
        <v>9.1431900525173671</v>
      </c>
    </row>
    <row r="18" spans="1:4">
      <c r="A18">
        <v>18.495000000000001</v>
      </c>
      <c r="B18">
        <v>25.138999999999999</v>
      </c>
      <c r="C18">
        <f t="shared" si="0"/>
        <v>-2.6035000000000004</v>
      </c>
      <c r="D18">
        <f t="shared" si="1"/>
        <v>12.550929948350698</v>
      </c>
    </row>
    <row r="19" spans="1:4">
      <c r="A19">
        <v>10.638999999999999</v>
      </c>
      <c r="B19">
        <v>20.428999999999998</v>
      </c>
      <c r="C19">
        <f t="shared" si="0"/>
        <v>4.4704999999999995</v>
      </c>
      <c r="D19">
        <f t="shared" si="1"/>
        <v>12.469873698350689</v>
      </c>
    </row>
    <row r="20" spans="1:4">
      <c r="A20">
        <v>11.343999999999999</v>
      </c>
      <c r="B20">
        <v>17.425000000000001</v>
      </c>
      <c r="C20">
        <f t="shared" si="0"/>
        <v>0.40900000000000247</v>
      </c>
      <c r="D20">
        <f t="shared" si="1"/>
        <v>0.28114296918402537</v>
      </c>
    </row>
    <row r="21" spans="1:4">
      <c r="A21">
        <v>12.369</v>
      </c>
      <c r="B21">
        <v>34.287999999999997</v>
      </c>
      <c r="C21">
        <f t="shared" si="0"/>
        <v>15.734499999999997</v>
      </c>
      <c r="D21">
        <f t="shared" si="1"/>
        <v>218.90003903168392</v>
      </c>
    </row>
    <row r="22" spans="1:4">
      <c r="A22">
        <v>12.944000000000001</v>
      </c>
      <c r="B22">
        <v>23.893999999999998</v>
      </c>
      <c r="C22">
        <f t="shared" si="0"/>
        <v>4.477999999999998</v>
      </c>
      <c r="D22">
        <f t="shared" si="1"/>
        <v>12.522899010850679</v>
      </c>
    </row>
    <row r="23" spans="1:4">
      <c r="A23">
        <v>14.233000000000001</v>
      </c>
      <c r="B23">
        <v>17.96</v>
      </c>
      <c r="C23">
        <f t="shared" si="0"/>
        <v>-3.3894999999999982</v>
      </c>
      <c r="D23">
        <f t="shared" si="1"/>
        <v>18.737896198350683</v>
      </c>
    </row>
    <row r="24" spans="1:4">
      <c r="A24">
        <v>19.71</v>
      </c>
      <c r="B24">
        <v>22.058</v>
      </c>
      <c r="C24">
        <f t="shared" si="0"/>
        <v>-7.5070000000000014</v>
      </c>
      <c r="D24">
        <f t="shared" si="1"/>
        <v>71.338787135850723</v>
      </c>
    </row>
    <row r="25" spans="1:4">
      <c r="A25">
        <v>16.004000000000001</v>
      </c>
      <c r="B25">
        <v>21.157</v>
      </c>
      <c r="C25">
        <f t="shared" si="0"/>
        <v>-2.8490000000000002</v>
      </c>
      <c r="D25">
        <f t="shared" si="1"/>
        <v>14.35068021918403</v>
      </c>
    </row>
    <row r="26" spans="1:4">
      <c r="A26">
        <f>AVERAGE(A2:A25)</f>
        <v>14.051125000000001</v>
      </c>
      <c r="B26">
        <f>AVERAGE(B2:B25)</f>
        <v>22.015916666666669</v>
      </c>
      <c r="C26">
        <f>AVERAGE(C2:C25)</f>
        <v>0.93922916666666689</v>
      </c>
    </row>
    <row r="29" spans="1:4">
      <c r="B29" t="s">
        <v>0</v>
      </c>
      <c r="C29" t="s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Mac Zeeshan</cp:lastModifiedBy>
  <dcterms:created xsi:type="dcterms:W3CDTF">2016-08-04T14:11:34Z</dcterms:created>
  <dcterms:modified xsi:type="dcterms:W3CDTF">2016-08-04T19:34:59Z</dcterms:modified>
</cp:coreProperties>
</file>