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 activeTab="3"/>
  </bookViews>
  <sheets>
    <sheet name="Транспорт_3" sheetId="1" r:id="rId1"/>
    <sheet name="Продажи_1" sheetId="2" r:id="rId2"/>
    <sheet name="Университет_2" sheetId="3" r:id="rId3"/>
    <sheet name="Оплата за электроэнергию_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4" l="1"/>
  <c r="H19" i="4"/>
  <c r="H18" i="4"/>
  <c r="H7" i="4"/>
  <c r="H8" i="4"/>
  <c r="H9" i="4"/>
  <c r="H10" i="4"/>
  <c r="H11" i="4"/>
  <c r="H12" i="4"/>
  <c r="H13" i="4"/>
  <c r="H14" i="4"/>
  <c r="H15" i="4"/>
  <c r="H16" i="4"/>
  <c r="H17" i="4"/>
  <c r="H6" i="4"/>
  <c r="G7" i="4"/>
  <c r="G8" i="4"/>
  <c r="G9" i="4"/>
  <c r="G10" i="4"/>
  <c r="G11" i="4"/>
  <c r="G12" i="4"/>
  <c r="G13" i="4"/>
  <c r="G14" i="4"/>
  <c r="G15" i="4"/>
  <c r="G16" i="4"/>
  <c r="G17" i="4"/>
  <c r="G6" i="4"/>
  <c r="F7" i="4"/>
  <c r="F8" i="4"/>
  <c r="F9" i="4"/>
  <c r="F10" i="4"/>
  <c r="F11" i="4"/>
  <c r="F12" i="4"/>
  <c r="F13" i="4"/>
  <c r="F14" i="4"/>
  <c r="F15" i="4"/>
  <c r="F16" i="4"/>
  <c r="F17" i="4"/>
  <c r="F6" i="4"/>
  <c r="AK17" i="1"/>
  <c r="AK13" i="1"/>
  <c r="AK14" i="1"/>
  <c r="AK15" i="1"/>
  <c r="AK16" i="1"/>
  <c r="AK12" i="1"/>
  <c r="AK7" i="1"/>
  <c r="AK8" i="1"/>
  <c r="AK9" i="1"/>
  <c r="AK10" i="1"/>
  <c r="AK6" i="1"/>
  <c r="AI13" i="1"/>
  <c r="AI14" i="1"/>
  <c r="AI15" i="1"/>
  <c r="AI16" i="1"/>
  <c r="AI12" i="1"/>
  <c r="AI7" i="1"/>
  <c r="AI8" i="1"/>
  <c r="AI9" i="1"/>
  <c r="AI10" i="1"/>
  <c r="AI6" i="1"/>
  <c r="C6" i="2"/>
  <c r="D6" i="2"/>
  <c r="E6" i="2"/>
  <c r="B6" i="2"/>
</calcChain>
</file>

<file path=xl/sharedStrings.xml><?xml version="1.0" encoding="utf-8"?>
<sst xmlns="http://schemas.openxmlformats.org/spreadsheetml/2006/main" count="81" uniqueCount="76">
  <si>
    <t>New style</t>
  </si>
  <si>
    <t>Bazin</t>
  </si>
  <si>
    <t>Zoo</t>
  </si>
  <si>
    <t>Tenis</t>
  </si>
  <si>
    <t>Vanzari totale</t>
  </si>
  <si>
    <t>Sem I</t>
  </si>
  <si>
    <t>Sem II</t>
  </si>
  <si>
    <t>Sem III</t>
  </si>
  <si>
    <t>Sem IV</t>
  </si>
  <si>
    <t>Plata pentru deplasarea cu trasportul public</t>
  </si>
  <si>
    <t>Tipul transportului</t>
  </si>
  <si>
    <t>Zilele lunii</t>
  </si>
  <si>
    <t>Nr. total de deplasari</t>
  </si>
  <si>
    <t>Pretul unei deplasari, lei</t>
  </si>
  <si>
    <t>Suma pe luna, lei</t>
  </si>
  <si>
    <t>Autobus</t>
  </si>
  <si>
    <t>Rutiera</t>
  </si>
  <si>
    <t>Tramvai</t>
  </si>
  <si>
    <t>Metro</t>
  </si>
  <si>
    <t>Tren</t>
  </si>
  <si>
    <t>TUR</t>
  </si>
  <si>
    <t>RETUR</t>
  </si>
  <si>
    <t>Total</t>
  </si>
  <si>
    <t>Plata pentru energie electrica</t>
  </si>
  <si>
    <t>Tarif 1 (lei)</t>
  </si>
  <si>
    <t>Tarif 2 (lei)</t>
  </si>
  <si>
    <t>Persoane fizice</t>
  </si>
  <si>
    <t>Anul</t>
  </si>
  <si>
    <t>Luna</t>
  </si>
  <si>
    <t>Indicatiile contorului pentru luna data</t>
  </si>
  <si>
    <t>Indicatiile contorului pentru luna trecuta</t>
  </si>
  <si>
    <t>Suma catre plata dupa tariful 1</t>
  </si>
  <si>
    <t>Suma catre plata dupa tariful 2</t>
  </si>
  <si>
    <t>Consum (kw/h)</t>
  </si>
  <si>
    <t>ianuarie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</si>
  <si>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</si>
  <si>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</si>
  <si>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</si>
  <si>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</si>
  <si>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</si>
  <si>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</si>
  <si>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</si>
  <si>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</si>
  <si>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</si>
  <si>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</si>
  <si>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</si>
  <si>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Persoane juridice</t>
  </si>
  <si>
    <t>Список студентов</t>
  </si>
  <si>
    <t>Выполнил: Driga Nicolai IS11Z</t>
  </si>
  <si>
    <t>nr.</t>
  </si>
  <si>
    <t>Фамилия</t>
  </si>
  <si>
    <t>Имя</t>
  </si>
  <si>
    <t>дата рождения</t>
  </si>
  <si>
    <t>Фамилия 1</t>
  </si>
  <si>
    <t>Фамилия 2</t>
  </si>
  <si>
    <t>Фамилия 3</t>
  </si>
  <si>
    <t>Фамилия 4</t>
  </si>
  <si>
    <t>Фамилия 5</t>
  </si>
  <si>
    <t>Фамилия 6</t>
  </si>
  <si>
    <t>Фамилия 7</t>
  </si>
  <si>
    <t>Фамилия 8</t>
  </si>
  <si>
    <t>Фамилия 9</t>
  </si>
  <si>
    <t>Фамилия 10</t>
  </si>
  <si>
    <t>Имя 1</t>
  </si>
  <si>
    <t>Имя 2</t>
  </si>
  <si>
    <t>Имя 3</t>
  </si>
  <si>
    <t>Имя 4</t>
  </si>
  <si>
    <t>Имя 5</t>
  </si>
  <si>
    <t>Имя 6</t>
  </si>
  <si>
    <t>Имя 7</t>
  </si>
  <si>
    <t>Имя 8</t>
  </si>
  <si>
    <t>Имя 9</t>
  </si>
  <si>
    <t>Имя 10</t>
  </si>
  <si>
    <t>Max</t>
  </si>
  <si>
    <t>Min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</si>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</sst>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lei-418]"/>
    <numFmt numFmtId="165" formatCode="#,##0.00\ [$lei-418]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26"/>
      <color theme="1"/>
      <name val="Arial Black"/>
      <family val="2"/>
      <charset val="204"/>
    </font>
    <font>
      <sz val="12"/>
      <color theme="1"/>
      <name val="Arial Black"/>
      <family val="2"/>
      <charset val="204"/>
    </font>
    <font>
      <b/>
      <sz val="11"/>
      <color theme="8" tint="-0.24994659260841701"/>
      <name val="Cambria"/>
      <family val="1"/>
      <charset val="204"/>
    </font>
    <font>
      <b/>
      <sz val="12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i/>
      <sz val="10"/>
      <color theme="1"/>
      <name val="Arial"/>
      <family val="2"/>
      <charset val="204"/>
    </font>
    <font>
      <sz val="12"/>
      <color theme="1"/>
      <name val="Book Antiqua"/>
      <family val="1"/>
      <charset val="204"/>
    </font>
    <font>
      <sz val="10"/>
      <color theme="1"/>
      <name val="Georgia"/>
      <family val="1"/>
      <charset val="204"/>
    </font>
    <font>
      <b/>
      <i/>
      <sz val="16"/>
      <color theme="1"/>
      <name val="Calibri"/>
      <family val="2"/>
      <charset val="204"/>
      <scheme val="minor"/>
    </font>
    <font>
      <i/>
      <sz val="14"/>
      <color theme="4" tint="-0.249977111117893"/>
      <name val="Arial"/>
      <family val="2"/>
      <charset val="204"/>
    </font>
    <font>
      <sz val="11"/>
      <color theme="9" tint="-0.249977111117893"/>
      <name val="Arial"/>
      <family val="2"/>
      <charset val="204"/>
    </font>
  </fonts>
  <fills count="21">
    <fill>
      <patternFill patternType="none"/>
    </fill>
    <fill>
      <patternFill patternType="gray125"/>
    </fill>
    <fill>
      <patternFill patternType="darkGray">
        <fgColor rgb="FF7030A0"/>
        <bgColor theme="0"/>
      </patternFill>
    </fill>
    <fill>
      <patternFill patternType="gray125">
        <fgColor rgb="FF7030A0"/>
      </patternFill>
    </fill>
    <fill>
      <patternFill patternType="solid">
        <fgColor rgb="FF0070C0"/>
        <bgColor indexed="64"/>
      </patternFill>
    </fill>
    <fill>
      <patternFill patternType="solid">
        <fgColor rgb="FF6FB5C3"/>
        <bgColor indexed="64"/>
      </patternFill>
    </fill>
    <fill>
      <patternFill patternType="mediumGray">
        <fgColor auto="1"/>
      </patternFill>
    </fill>
    <fill>
      <patternFill patternType="mediumGray">
        <fgColor theme="1"/>
      </patternFill>
    </fill>
    <fill>
      <patternFill patternType="lightGray"/>
    </fill>
    <fill>
      <patternFill patternType="solid">
        <fgColor theme="4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ck">
        <color theme="0" tint="-0.34998626667073579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3" borderId="0" xfId="0" applyFont="1" applyFill="1"/>
    <xf numFmtId="164" fontId="0" fillId="0" borderId="0" xfId="0" applyNumberFormat="1"/>
    <xf numFmtId="0" fontId="0" fillId="0" borderId="1" xfId="0" applyBorder="1"/>
    <xf numFmtId="0" fontId="4" fillId="0" borderId="1" xfId="0" applyFont="1" applyBorder="1" applyAlignment="1">
      <alignment textRotation="45"/>
    </xf>
    <xf numFmtId="0" fontId="3" fillId="3" borderId="2" xfId="0" applyFont="1" applyFill="1" applyBorder="1"/>
    <xf numFmtId="164" fontId="0" fillId="0" borderId="2" xfId="0" applyNumberFormat="1" applyBorder="1"/>
    <xf numFmtId="0" fontId="1" fillId="5" borderId="3" xfId="0" applyFont="1" applyFill="1" applyBorder="1" applyAlignment="1">
      <alignment horizontal="center" wrapText="1"/>
    </xf>
    <xf numFmtId="0" fontId="0" fillId="0" borderId="3" xfId="0" applyBorder="1"/>
    <xf numFmtId="0" fontId="0" fillId="0" borderId="3" xfId="0" applyBorder="1" applyAlignment="1">
      <alignment horizontal="center" vertical="top"/>
    </xf>
    <xf numFmtId="0" fontId="0" fillId="8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0" fillId="12" borderId="3" xfId="0" applyFill="1" applyBorder="1"/>
    <xf numFmtId="0" fontId="0" fillId="13" borderId="3" xfId="0" applyFill="1" applyBorder="1" applyAlignment="1">
      <alignment horizontal="center" vertical="center" wrapText="1"/>
    </xf>
    <xf numFmtId="0" fontId="0" fillId="0" borderId="21" xfId="0" applyBorder="1"/>
    <xf numFmtId="0" fontId="6" fillId="16" borderId="17" xfId="0" applyFont="1" applyFill="1" applyBorder="1"/>
    <xf numFmtId="2" fontId="0" fillId="16" borderId="18" xfId="0" applyNumberFormat="1" applyFill="1" applyBorder="1" applyAlignment="1">
      <alignment horizontal="center"/>
    </xf>
    <xf numFmtId="0" fontId="6" fillId="16" borderId="3" xfId="0" applyFont="1" applyFill="1" applyBorder="1"/>
    <xf numFmtId="2" fontId="0" fillId="16" borderId="20" xfId="0" applyNumberFormat="1" applyFill="1" applyBorder="1" applyAlignment="1">
      <alignment horizontal="center"/>
    </xf>
    <xf numFmtId="0" fontId="1" fillId="18" borderId="3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textRotation="90" wrapText="1"/>
    </xf>
    <xf numFmtId="0" fontId="0" fillId="19" borderId="3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7" fillId="17" borderId="3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20" xfId="0" applyFont="1" applyFill="1" applyBorder="1" applyAlignment="1">
      <alignment horizontal="center" vertical="center" wrapText="1"/>
    </xf>
    <xf numFmtId="0" fontId="10" fillId="0" borderId="0" xfId="0" applyFont="1"/>
    <xf numFmtId="0" fontId="10" fillId="20" borderId="10" xfId="0" applyFont="1" applyFill="1" applyBorder="1"/>
    <xf numFmtId="0" fontId="10" fillId="20" borderId="0" xfId="0" applyFont="1" applyFill="1" applyBorder="1"/>
    <xf numFmtId="0" fontId="10" fillId="20" borderId="11" xfId="0" applyFont="1" applyFill="1" applyBorder="1"/>
    <xf numFmtId="0" fontId="12" fillId="11" borderId="10" xfId="0" applyFont="1" applyFill="1" applyBorder="1" applyAlignment="1">
      <alignment horizontal="center" vertical="center"/>
    </xf>
    <xf numFmtId="0" fontId="11" fillId="13" borderId="0" xfId="0" applyFont="1" applyFill="1" applyBorder="1" applyAlignment="1">
      <alignment horizontal="center" vertical="center"/>
    </xf>
    <xf numFmtId="14" fontId="12" fillId="14" borderId="11" xfId="0" applyNumberFormat="1" applyFont="1" applyFill="1" applyBorder="1" applyAlignment="1">
      <alignment horizontal="center" vertical="center"/>
    </xf>
    <xf numFmtId="165" fontId="0" fillId="12" borderId="3" xfId="0" applyNumberFormat="1" applyFill="1" applyBorder="1"/>
    <xf numFmtId="165" fontId="0" fillId="0" borderId="3" xfId="0" applyNumberFormat="1" applyBorder="1"/>
    <xf numFmtId="165" fontId="0" fillId="0" borderId="21" xfId="0" applyNumberFormat="1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13" xfId="0" applyNumberFormat="1" applyBorder="1"/>
    <xf numFmtId="0" fontId="0" fillId="20" borderId="7" xfId="0" applyFill="1" applyBorder="1"/>
    <xf numFmtId="0" fontId="0" fillId="20" borderId="10" xfId="0" applyFill="1" applyBorder="1"/>
    <xf numFmtId="0" fontId="0" fillId="20" borderId="12" xfId="0" applyFill="1" applyBorder="1"/>
    <xf numFmtId="0" fontId="5" fillId="0" borderId="3" xfId="0" applyFont="1" applyBorder="1" applyAlignment="1">
      <alignment horizontal="center" vertical="center" textRotation="90"/>
    </xf>
    <xf numFmtId="0" fontId="0" fillId="7" borderId="4" xfId="0" applyFill="1" applyBorder="1" applyAlignment="1"/>
    <xf numFmtId="0" fontId="0" fillId="0" borderId="5" xfId="0" applyBorder="1" applyAlignment="1"/>
    <xf numFmtId="0" fontId="0" fillId="0" borderId="6" xfId="0" applyBorder="1" applyAlignment="1"/>
    <xf numFmtId="0" fontId="1" fillId="0" borderId="3" xfId="0" applyFont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0" fillId="0" borderId="3" xfId="0" applyBorder="1" applyAlignment="1"/>
    <xf numFmtId="0" fontId="0" fillId="6" borderId="3" xfId="0" applyFill="1" applyBorder="1" applyAlignment="1"/>
    <xf numFmtId="0" fontId="2" fillId="2" borderId="0" xfId="0" applyFont="1" applyFill="1" applyAlignment="1">
      <alignment horizontal="right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12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13" xfId="0" applyFont="1" applyBorder="1" applyAlignment="1">
      <alignment horizontal="right"/>
    </xf>
    <xf numFmtId="0" fontId="1" fillId="15" borderId="14" xfId="0" applyFont="1" applyFill="1" applyBorder="1" applyAlignment="1">
      <alignment horizontal="center"/>
    </xf>
    <xf numFmtId="0" fontId="1" fillId="15" borderId="15" xfId="0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0" fillId="16" borderId="17" xfId="0" applyFill="1" applyBorder="1" applyAlignment="1">
      <alignment horizontal="right"/>
    </xf>
    <xf numFmtId="0" fontId="0" fillId="16" borderId="3" xfId="0" applyFill="1" applyBorder="1" applyAlignment="1">
      <alignment horizontal="right"/>
    </xf>
    <xf numFmtId="0" fontId="0" fillId="0" borderId="7" xfId="0" applyBorder="1" applyAlignment="1"/>
    <xf numFmtId="0" fontId="0" fillId="0" borderId="8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1" fillId="0" borderId="27" xfId="0" applyFont="1" applyBorder="1" applyAlignment="1">
      <alignment horizontal="center" vertical="center" textRotation="45"/>
    </xf>
    <xf numFmtId="0" fontId="1" fillId="0" borderId="28" xfId="0" applyFont="1" applyBorder="1" applyAlignment="1">
      <alignment horizontal="center" vertical="center" textRotation="45"/>
    </xf>
    <xf numFmtId="0" fontId="1" fillId="0" borderId="29" xfId="0" applyFont="1" applyBorder="1" applyAlignment="1">
      <alignment horizontal="center" vertical="center" textRotation="45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99FF"/>
      <color rgb="FF9966FF"/>
      <color rgb="FFFF5050"/>
      <color rgb="FF6FB5C3"/>
      <color rgb="FFF5BC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17"/>
  <sheetViews>
    <sheetView zoomScale="130" zoomScaleNormal="130" workbookViewId="0">
      <selection activeCell="AK17" sqref="AK17"/>
    </sheetView>
  </sheetViews>
  <sheetFormatPr defaultRowHeight="15" x14ac:dyDescent="0.25"/>
  <cols>
    <col min="2" max="2" width="13.7109375" customWidth="1"/>
    <col min="3" max="3" width="6.7109375" customWidth="1"/>
    <col min="4" max="34" width="3.7109375" customWidth="1"/>
    <col min="35" max="36" width="9.7109375" customWidth="1"/>
    <col min="37" max="37" width="11.42578125" customWidth="1"/>
  </cols>
  <sheetData>
    <row r="2" spans="2:37" x14ac:dyDescent="0.25">
      <c r="B2" s="49" t="s">
        <v>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</row>
    <row r="3" spans="2:37" ht="30" customHeight="1" x14ac:dyDescent="0.25">
      <c r="B3" s="7" t="s">
        <v>10</v>
      </c>
      <c r="C3" s="8"/>
      <c r="D3" s="50" t="s">
        <v>11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1"/>
      <c r="AJ3" s="51"/>
      <c r="AK3" s="51"/>
    </row>
    <row r="4" spans="2:37" ht="60" customHeight="1" x14ac:dyDescent="0.25">
      <c r="B4" s="52"/>
      <c r="C4" s="52"/>
      <c r="D4" s="9">
        <v>1</v>
      </c>
      <c r="E4" s="9">
        <v>2</v>
      </c>
      <c r="F4" s="9">
        <v>3</v>
      </c>
      <c r="G4" s="9">
        <v>4</v>
      </c>
      <c r="H4" s="9">
        <v>5</v>
      </c>
      <c r="I4" s="9">
        <v>6</v>
      </c>
      <c r="J4" s="9">
        <v>7</v>
      </c>
      <c r="K4" s="9">
        <v>8</v>
      </c>
      <c r="L4" s="9">
        <v>9</v>
      </c>
      <c r="M4" s="9">
        <v>10</v>
      </c>
      <c r="N4" s="9">
        <v>11</v>
      </c>
      <c r="O4" s="9">
        <v>12</v>
      </c>
      <c r="P4" s="9">
        <v>13</v>
      </c>
      <c r="Q4" s="9">
        <v>14</v>
      </c>
      <c r="R4" s="9">
        <v>15</v>
      </c>
      <c r="S4" s="9">
        <v>16</v>
      </c>
      <c r="T4" s="9">
        <v>17</v>
      </c>
      <c r="U4" s="9">
        <v>18</v>
      </c>
      <c r="V4" s="9">
        <v>19</v>
      </c>
      <c r="W4" s="9">
        <v>20</v>
      </c>
      <c r="X4" s="9">
        <v>21</v>
      </c>
      <c r="Y4" s="9">
        <v>22</v>
      </c>
      <c r="Z4" s="9">
        <v>23</v>
      </c>
      <c r="AA4" s="9">
        <v>24</v>
      </c>
      <c r="AB4" s="9">
        <v>25</v>
      </c>
      <c r="AC4" s="9">
        <v>26</v>
      </c>
      <c r="AD4" s="9">
        <v>27</v>
      </c>
      <c r="AE4" s="9">
        <v>28</v>
      </c>
      <c r="AF4" s="9">
        <v>29</v>
      </c>
      <c r="AG4" s="9">
        <v>30</v>
      </c>
      <c r="AH4" s="9">
        <v>31</v>
      </c>
      <c r="AI4" s="14" t="s">
        <v>12</v>
      </c>
      <c r="AJ4" s="14" t="s">
        <v>13</v>
      </c>
      <c r="AK4" s="14" t="s">
        <v>14</v>
      </c>
    </row>
    <row r="5" spans="2:37" x14ac:dyDescent="0.2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2:37" x14ac:dyDescent="0.25">
      <c r="B6" s="12" t="s">
        <v>15</v>
      </c>
      <c r="C6" s="45" t="s">
        <v>20</v>
      </c>
      <c r="D6" s="11">
        <v>2</v>
      </c>
      <c r="E6" s="11">
        <v>6</v>
      </c>
      <c r="F6" s="11">
        <v>7</v>
      </c>
      <c r="G6" s="11">
        <v>6</v>
      </c>
      <c r="H6" s="11">
        <v>6</v>
      </c>
      <c r="I6" s="11">
        <v>7</v>
      </c>
      <c r="J6" s="11">
        <v>2</v>
      </c>
      <c r="K6" s="11">
        <v>6</v>
      </c>
      <c r="L6" s="11">
        <v>3</v>
      </c>
      <c r="M6" s="11">
        <v>3</v>
      </c>
      <c r="N6" s="11">
        <v>7</v>
      </c>
      <c r="O6" s="11">
        <v>7</v>
      </c>
      <c r="P6" s="11">
        <v>2</v>
      </c>
      <c r="Q6" s="11">
        <v>7</v>
      </c>
      <c r="R6" s="11">
        <v>3</v>
      </c>
      <c r="S6" s="11">
        <v>6</v>
      </c>
      <c r="T6" s="11">
        <v>3</v>
      </c>
      <c r="U6" s="11">
        <v>5</v>
      </c>
      <c r="V6" s="11">
        <v>7</v>
      </c>
      <c r="W6" s="11">
        <v>7</v>
      </c>
      <c r="X6" s="11">
        <v>3</v>
      </c>
      <c r="Y6" s="11">
        <v>7</v>
      </c>
      <c r="Z6" s="11">
        <v>2</v>
      </c>
      <c r="AA6" s="11">
        <v>3</v>
      </c>
      <c r="AB6" s="11">
        <v>5</v>
      </c>
      <c r="AC6" s="11">
        <v>5</v>
      </c>
      <c r="AD6" s="11">
        <v>2</v>
      </c>
      <c r="AE6" s="11">
        <v>3</v>
      </c>
      <c r="AF6" s="11">
        <v>3</v>
      </c>
      <c r="AG6" s="11">
        <v>6</v>
      </c>
      <c r="AH6" s="11">
        <v>4</v>
      </c>
      <c r="AI6" s="13">
        <f>SUM(D6:AH6)</f>
        <v>145</v>
      </c>
      <c r="AJ6" s="34">
        <v>4.5999999999999996</v>
      </c>
      <c r="AK6" s="34">
        <f>AI6*AJ6</f>
        <v>667</v>
      </c>
    </row>
    <row r="7" spans="2:37" x14ac:dyDescent="0.25">
      <c r="B7" s="12" t="s">
        <v>16</v>
      </c>
      <c r="C7" s="45"/>
      <c r="D7" s="11">
        <v>2</v>
      </c>
      <c r="E7" s="11">
        <v>4</v>
      </c>
      <c r="F7" s="11">
        <v>7</v>
      </c>
      <c r="G7" s="11">
        <v>5</v>
      </c>
      <c r="H7" s="11">
        <v>7</v>
      </c>
      <c r="I7" s="11">
        <v>5</v>
      </c>
      <c r="J7" s="11">
        <v>5</v>
      </c>
      <c r="K7" s="11">
        <v>6</v>
      </c>
      <c r="L7" s="11">
        <v>4</v>
      </c>
      <c r="M7" s="11">
        <v>3</v>
      </c>
      <c r="N7" s="11">
        <v>7</v>
      </c>
      <c r="O7" s="11">
        <v>5</v>
      </c>
      <c r="P7" s="11">
        <v>6</v>
      </c>
      <c r="Q7" s="11">
        <v>2</v>
      </c>
      <c r="R7" s="11">
        <v>4</v>
      </c>
      <c r="S7" s="11">
        <v>5</v>
      </c>
      <c r="T7" s="11">
        <v>4</v>
      </c>
      <c r="U7" s="11">
        <v>2</v>
      </c>
      <c r="V7" s="11">
        <v>4</v>
      </c>
      <c r="W7" s="11">
        <v>4</v>
      </c>
      <c r="X7" s="11">
        <v>7</v>
      </c>
      <c r="Y7" s="11">
        <v>2</v>
      </c>
      <c r="Z7" s="11">
        <v>5</v>
      </c>
      <c r="AA7" s="11">
        <v>2</v>
      </c>
      <c r="AB7" s="11">
        <v>4</v>
      </c>
      <c r="AC7" s="11">
        <v>5</v>
      </c>
      <c r="AD7" s="11">
        <v>7</v>
      </c>
      <c r="AE7" s="11">
        <v>2</v>
      </c>
      <c r="AF7" s="11">
        <v>5</v>
      </c>
      <c r="AG7" s="11">
        <v>6</v>
      </c>
      <c r="AH7" s="11">
        <v>2</v>
      </c>
      <c r="AI7" s="13">
        <f t="shared" ref="AI7:AI10" si="0">SUM(D7:AH7)</f>
        <v>138</v>
      </c>
      <c r="AJ7" s="34">
        <v>3.14</v>
      </c>
      <c r="AK7" s="34">
        <f t="shared" ref="AK7:AK10" si="1">AI7*AJ7</f>
        <v>433.32</v>
      </c>
    </row>
    <row r="8" spans="2:37" x14ac:dyDescent="0.25">
      <c r="B8" s="12" t="s">
        <v>17</v>
      </c>
      <c r="C8" s="45"/>
      <c r="D8" s="11">
        <v>4</v>
      </c>
      <c r="E8" s="11">
        <v>5</v>
      </c>
      <c r="F8" s="11">
        <v>7</v>
      </c>
      <c r="G8" s="11">
        <v>5</v>
      </c>
      <c r="H8" s="11">
        <v>5</v>
      </c>
      <c r="I8" s="11">
        <v>6</v>
      </c>
      <c r="J8" s="11">
        <v>3</v>
      </c>
      <c r="K8" s="11">
        <v>3</v>
      </c>
      <c r="L8" s="11">
        <v>5</v>
      </c>
      <c r="M8" s="11">
        <v>7</v>
      </c>
      <c r="N8" s="11">
        <v>2</v>
      </c>
      <c r="O8" s="11">
        <v>4</v>
      </c>
      <c r="P8" s="11">
        <v>3</v>
      </c>
      <c r="Q8" s="11">
        <v>5</v>
      </c>
      <c r="R8" s="11">
        <v>2</v>
      </c>
      <c r="S8" s="11">
        <v>4</v>
      </c>
      <c r="T8" s="11">
        <v>3</v>
      </c>
      <c r="U8" s="11">
        <v>4</v>
      </c>
      <c r="V8" s="11">
        <v>6</v>
      </c>
      <c r="W8" s="11">
        <v>2</v>
      </c>
      <c r="X8" s="11">
        <v>7</v>
      </c>
      <c r="Y8" s="11">
        <v>3</v>
      </c>
      <c r="Z8" s="11">
        <v>2</v>
      </c>
      <c r="AA8" s="11">
        <v>7</v>
      </c>
      <c r="AB8" s="11">
        <v>3</v>
      </c>
      <c r="AC8" s="11">
        <v>2</v>
      </c>
      <c r="AD8" s="11">
        <v>6</v>
      </c>
      <c r="AE8" s="11">
        <v>3</v>
      </c>
      <c r="AF8" s="11">
        <v>2</v>
      </c>
      <c r="AG8" s="11">
        <v>6</v>
      </c>
      <c r="AH8" s="11">
        <v>6</v>
      </c>
      <c r="AI8" s="13">
        <f t="shared" si="0"/>
        <v>132</v>
      </c>
      <c r="AJ8" s="34">
        <v>6.4</v>
      </c>
      <c r="AK8" s="34">
        <f t="shared" si="1"/>
        <v>844.80000000000007</v>
      </c>
    </row>
    <row r="9" spans="2:37" x14ac:dyDescent="0.25">
      <c r="B9" s="12" t="s">
        <v>18</v>
      </c>
      <c r="C9" s="45"/>
      <c r="D9" s="11">
        <v>3</v>
      </c>
      <c r="E9" s="11">
        <v>3</v>
      </c>
      <c r="F9" s="11">
        <v>6</v>
      </c>
      <c r="G9" s="11">
        <v>5</v>
      </c>
      <c r="H9" s="11">
        <v>2</v>
      </c>
      <c r="I9" s="11">
        <v>4</v>
      </c>
      <c r="J9" s="11">
        <v>4</v>
      </c>
      <c r="K9" s="11">
        <v>7</v>
      </c>
      <c r="L9" s="11">
        <v>4</v>
      </c>
      <c r="M9" s="11">
        <v>4</v>
      </c>
      <c r="N9" s="11">
        <v>6</v>
      </c>
      <c r="O9" s="11">
        <v>5</v>
      </c>
      <c r="P9" s="11">
        <v>3</v>
      </c>
      <c r="Q9" s="11">
        <v>4</v>
      </c>
      <c r="R9" s="11">
        <v>5</v>
      </c>
      <c r="S9" s="11">
        <v>3</v>
      </c>
      <c r="T9" s="11">
        <v>4</v>
      </c>
      <c r="U9" s="11">
        <v>7</v>
      </c>
      <c r="V9" s="11">
        <v>6</v>
      </c>
      <c r="W9" s="11">
        <v>2</v>
      </c>
      <c r="X9" s="11">
        <v>3</v>
      </c>
      <c r="Y9" s="11">
        <v>5</v>
      </c>
      <c r="Z9" s="11">
        <v>5</v>
      </c>
      <c r="AA9" s="11">
        <v>6</v>
      </c>
      <c r="AB9" s="11">
        <v>7</v>
      </c>
      <c r="AC9" s="11">
        <v>5</v>
      </c>
      <c r="AD9" s="11">
        <v>3</v>
      </c>
      <c r="AE9" s="11">
        <v>2</v>
      </c>
      <c r="AF9" s="11">
        <v>6</v>
      </c>
      <c r="AG9" s="11">
        <v>7</v>
      </c>
      <c r="AH9" s="11">
        <v>6</v>
      </c>
      <c r="AI9" s="13">
        <f t="shared" si="0"/>
        <v>142</v>
      </c>
      <c r="AJ9" s="34">
        <v>2.75</v>
      </c>
      <c r="AK9" s="34">
        <f t="shared" si="1"/>
        <v>390.5</v>
      </c>
    </row>
    <row r="10" spans="2:37" x14ac:dyDescent="0.25">
      <c r="B10" s="12" t="s">
        <v>19</v>
      </c>
      <c r="C10" s="45"/>
      <c r="D10" s="11">
        <v>2</v>
      </c>
      <c r="E10" s="11">
        <v>2</v>
      </c>
      <c r="F10" s="11">
        <v>6</v>
      </c>
      <c r="G10" s="11">
        <v>7</v>
      </c>
      <c r="H10" s="11">
        <v>6</v>
      </c>
      <c r="I10" s="11">
        <v>3</v>
      </c>
      <c r="J10" s="11">
        <v>4</v>
      </c>
      <c r="K10" s="11">
        <v>5</v>
      </c>
      <c r="L10" s="11">
        <v>2</v>
      </c>
      <c r="M10" s="11">
        <v>6</v>
      </c>
      <c r="N10" s="11">
        <v>4</v>
      </c>
      <c r="O10" s="11">
        <v>5</v>
      </c>
      <c r="P10" s="11">
        <v>2</v>
      </c>
      <c r="Q10" s="11">
        <v>2</v>
      </c>
      <c r="R10" s="11">
        <v>4</v>
      </c>
      <c r="S10" s="11">
        <v>2</v>
      </c>
      <c r="T10" s="11">
        <v>4</v>
      </c>
      <c r="U10" s="11">
        <v>5</v>
      </c>
      <c r="V10" s="11">
        <v>5</v>
      </c>
      <c r="W10" s="11">
        <v>6</v>
      </c>
      <c r="X10" s="11">
        <v>6</v>
      </c>
      <c r="Y10" s="11">
        <v>7</v>
      </c>
      <c r="Z10" s="11">
        <v>5</v>
      </c>
      <c r="AA10" s="11">
        <v>4</v>
      </c>
      <c r="AB10" s="11">
        <v>3</v>
      </c>
      <c r="AC10" s="11">
        <v>7</v>
      </c>
      <c r="AD10" s="11">
        <v>7</v>
      </c>
      <c r="AE10" s="11">
        <v>2</v>
      </c>
      <c r="AF10" s="11">
        <v>7</v>
      </c>
      <c r="AG10" s="11">
        <v>6</v>
      </c>
      <c r="AH10" s="11">
        <v>5</v>
      </c>
      <c r="AI10" s="13">
        <f t="shared" si="0"/>
        <v>141</v>
      </c>
      <c r="AJ10" s="34">
        <v>4</v>
      </c>
      <c r="AK10" s="34">
        <f t="shared" si="1"/>
        <v>564</v>
      </c>
    </row>
    <row r="11" spans="2:37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2:37" x14ac:dyDescent="0.25">
      <c r="B12" s="12" t="s">
        <v>15</v>
      </c>
      <c r="C12" s="45" t="s">
        <v>21</v>
      </c>
      <c r="D12" s="11">
        <v>9</v>
      </c>
      <c r="E12" s="11">
        <v>4</v>
      </c>
      <c r="F12" s="11">
        <v>6</v>
      </c>
      <c r="G12" s="11">
        <v>1</v>
      </c>
      <c r="H12" s="11">
        <v>4</v>
      </c>
      <c r="I12" s="11">
        <v>6</v>
      </c>
      <c r="J12" s="11">
        <v>4</v>
      </c>
      <c r="K12" s="11">
        <v>4</v>
      </c>
      <c r="L12" s="11">
        <v>4</v>
      </c>
      <c r="M12" s="11">
        <v>9</v>
      </c>
      <c r="N12" s="11">
        <v>1</v>
      </c>
      <c r="O12" s="11">
        <v>8</v>
      </c>
      <c r="P12" s="11">
        <v>1</v>
      </c>
      <c r="Q12" s="11">
        <v>9</v>
      </c>
      <c r="R12" s="11">
        <v>8</v>
      </c>
      <c r="S12" s="11">
        <v>5</v>
      </c>
      <c r="T12" s="11">
        <v>6</v>
      </c>
      <c r="U12" s="11">
        <v>4</v>
      </c>
      <c r="V12" s="11">
        <v>4</v>
      </c>
      <c r="W12" s="11">
        <v>8</v>
      </c>
      <c r="X12" s="11">
        <v>8</v>
      </c>
      <c r="Y12" s="11">
        <v>8</v>
      </c>
      <c r="Z12" s="11">
        <v>2</v>
      </c>
      <c r="AA12" s="11">
        <v>4</v>
      </c>
      <c r="AB12" s="11">
        <v>1</v>
      </c>
      <c r="AC12" s="11">
        <v>5</v>
      </c>
      <c r="AD12" s="11">
        <v>8</v>
      </c>
      <c r="AE12" s="11">
        <v>4</v>
      </c>
      <c r="AF12" s="11">
        <v>3</v>
      </c>
      <c r="AG12" s="11">
        <v>7</v>
      </c>
      <c r="AH12" s="11">
        <v>2</v>
      </c>
      <c r="AI12" s="13">
        <f>SUM(D12:AH12)</f>
        <v>157</v>
      </c>
      <c r="AJ12" s="34">
        <v>5.2</v>
      </c>
      <c r="AK12" s="34">
        <f>AI12*AJ12</f>
        <v>816.4</v>
      </c>
    </row>
    <row r="13" spans="2:37" x14ac:dyDescent="0.25">
      <c r="B13" s="12" t="s">
        <v>16</v>
      </c>
      <c r="C13" s="45"/>
      <c r="D13" s="11">
        <v>7</v>
      </c>
      <c r="E13" s="11">
        <v>9</v>
      </c>
      <c r="F13" s="11">
        <v>2</v>
      </c>
      <c r="G13" s="11">
        <v>4</v>
      </c>
      <c r="H13" s="11">
        <v>8</v>
      </c>
      <c r="I13" s="11">
        <v>7</v>
      </c>
      <c r="J13" s="11">
        <v>8</v>
      </c>
      <c r="K13" s="11">
        <v>6</v>
      </c>
      <c r="L13" s="11">
        <v>3</v>
      </c>
      <c r="M13" s="11">
        <v>8</v>
      </c>
      <c r="N13" s="11">
        <v>9</v>
      </c>
      <c r="O13" s="11">
        <v>1</v>
      </c>
      <c r="P13" s="11">
        <v>2</v>
      </c>
      <c r="Q13" s="11">
        <v>3</v>
      </c>
      <c r="R13" s="11">
        <v>2</v>
      </c>
      <c r="S13" s="11">
        <v>7</v>
      </c>
      <c r="T13" s="11">
        <v>4</v>
      </c>
      <c r="U13" s="11">
        <v>1</v>
      </c>
      <c r="V13" s="11">
        <v>9</v>
      </c>
      <c r="W13" s="11">
        <v>3</v>
      </c>
      <c r="X13" s="11">
        <v>8</v>
      </c>
      <c r="Y13" s="11">
        <v>2</v>
      </c>
      <c r="Z13" s="11">
        <v>2</v>
      </c>
      <c r="AA13" s="11">
        <v>7</v>
      </c>
      <c r="AB13" s="11">
        <v>7</v>
      </c>
      <c r="AC13" s="11">
        <v>8</v>
      </c>
      <c r="AD13" s="11">
        <v>7</v>
      </c>
      <c r="AE13" s="11">
        <v>7</v>
      </c>
      <c r="AF13" s="11">
        <v>2</v>
      </c>
      <c r="AG13" s="11">
        <v>2</v>
      </c>
      <c r="AH13" s="11">
        <v>8</v>
      </c>
      <c r="AI13" s="13">
        <f t="shared" ref="AI13:AI16" si="2">SUM(D13:AH13)</f>
        <v>163</v>
      </c>
      <c r="AJ13" s="34">
        <v>3.67</v>
      </c>
      <c r="AK13" s="34">
        <f t="shared" ref="AK13:AK16" si="3">AI13*AJ13</f>
        <v>598.21</v>
      </c>
    </row>
    <row r="14" spans="2:37" x14ac:dyDescent="0.25">
      <c r="B14" s="12" t="s">
        <v>17</v>
      </c>
      <c r="C14" s="45"/>
      <c r="D14" s="11">
        <v>2</v>
      </c>
      <c r="E14" s="11">
        <v>1</v>
      </c>
      <c r="F14" s="11">
        <v>6</v>
      </c>
      <c r="G14" s="11">
        <v>6</v>
      </c>
      <c r="H14" s="11">
        <v>7</v>
      </c>
      <c r="I14" s="11">
        <v>6</v>
      </c>
      <c r="J14" s="11">
        <v>1</v>
      </c>
      <c r="K14" s="11">
        <v>9</v>
      </c>
      <c r="L14" s="11">
        <v>9</v>
      </c>
      <c r="M14" s="11">
        <v>9</v>
      </c>
      <c r="N14" s="11">
        <v>2</v>
      </c>
      <c r="O14" s="11">
        <v>2</v>
      </c>
      <c r="P14" s="11">
        <v>4</v>
      </c>
      <c r="Q14" s="11">
        <v>1</v>
      </c>
      <c r="R14" s="11">
        <v>8</v>
      </c>
      <c r="S14" s="11">
        <v>6</v>
      </c>
      <c r="T14" s="11">
        <v>1</v>
      </c>
      <c r="U14" s="11">
        <v>1</v>
      </c>
      <c r="V14" s="11">
        <v>3</v>
      </c>
      <c r="W14" s="11">
        <v>3</v>
      </c>
      <c r="X14" s="11">
        <v>9</v>
      </c>
      <c r="Y14" s="11">
        <v>8</v>
      </c>
      <c r="Z14" s="11">
        <v>4</v>
      </c>
      <c r="AA14" s="11">
        <v>1</v>
      </c>
      <c r="AB14" s="11">
        <v>2</v>
      </c>
      <c r="AC14" s="11">
        <v>9</v>
      </c>
      <c r="AD14" s="11">
        <v>5</v>
      </c>
      <c r="AE14" s="11">
        <v>3</v>
      </c>
      <c r="AF14" s="11">
        <v>8</v>
      </c>
      <c r="AG14" s="11">
        <v>4</v>
      </c>
      <c r="AH14" s="11">
        <v>6</v>
      </c>
      <c r="AI14" s="13">
        <f t="shared" si="2"/>
        <v>146</v>
      </c>
      <c r="AJ14" s="34">
        <v>6.85</v>
      </c>
      <c r="AK14" s="34">
        <f t="shared" si="3"/>
        <v>1000.0999999999999</v>
      </c>
    </row>
    <row r="15" spans="2:37" x14ac:dyDescent="0.25">
      <c r="B15" s="12" t="s">
        <v>18</v>
      </c>
      <c r="C15" s="45"/>
      <c r="D15" s="11">
        <v>7</v>
      </c>
      <c r="E15" s="11">
        <v>3</v>
      </c>
      <c r="F15" s="11">
        <v>7</v>
      </c>
      <c r="G15" s="11">
        <v>6</v>
      </c>
      <c r="H15" s="11">
        <v>3</v>
      </c>
      <c r="I15" s="11">
        <v>5</v>
      </c>
      <c r="J15" s="11">
        <v>9</v>
      </c>
      <c r="K15" s="11">
        <v>2</v>
      </c>
      <c r="L15" s="11">
        <v>6</v>
      </c>
      <c r="M15" s="11">
        <v>7</v>
      </c>
      <c r="N15" s="11">
        <v>5</v>
      </c>
      <c r="O15" s="11">
        <v>4</v>
      </c>
      <c r="P15" s="11">
        <v>9</v>
      </c>
      <c r="Q15" s="11">
        <v>9</v>
      </c>
      <c r="R15" s="11">
        <v>8</v>
      </c>
      <c r="S15" s="11">
        <v>1</v>
      </c>
      <c r="T15" s="11">
        <v>9</v>
      </c>
      <c r="U15" s="11">
        <v>5</v>
      </c>
      <c r="V15" s="11">
        <v>6</v>
      </c>
      <c r="W15" s="11">
        <v>9</v>
      </c>
      <c r="X15" s="11">
        <v>2</v>
      </c>
      <c r="Y15" s="11">
        <v>8</v>
      </c>
      <c r="Z15" s="11">
        <v>5</v>
      </c>
      <c r="AA15" s="11">
        <v>5</v>
      </c>
      <c r="AB15" s="11">
        <v>6</v>
      </c>
      <c r="AC15" s="11">
        <v>9</v>
      </c>
      <c r="AD15" s="11">
        <v>4</v>
      </c>
      <c r="AE15" s="11">
        <v>2</v>
      </c>
      <c r="AF15" s="11">
        <v>6</v>
      </c>
      <c r="AG15" s="11">
        <v>7</v>
      </c>
      <c r="AH15" s="11">
        <v>3</v>
      </c>
      <c r="AI15" s="13">
        <f t="shared" si="2"/>
        <v>177</v>
      </c>
      <c r="AJ15" s="34">
        <v>4.2300000000000004</v>
      </c>
      <c r="AK15" s="34">
        <f t="shared" si="3"/>
        <v>748.71</v>
      </c>
    </row>
    <row r="16" spans="2:37" x14ac:dyDescent="0.25">
      <c r="B16" s="12" t="s">
        <v>19</v>
      </c>
      <c r="C16" s="45"/>
      <c r="D16" s="11">
        <v>7</v>
      </c>
      <c r="E16" s="11">
        <v>6</v>
      </c>
      <c r="F16" s="11">
        <v>2</v>
      </c>
      <c r="G16" s="11">
        <v>7</v>
      </c>
      <c r="H16" s="11">
        <v>4</v>
      </c>
      <c r="I16" s="11">
        <v>1</v>
      </c>
      <c r="J16" s="11">
        <v>8</v>
      </c>
      <c r="K16" s="11">
        <v>1</v>
      </c>
      <c r="L16" s="11">
        <v>6</v>
      </c>
      <c r="M16" s="11">
        <v>3</v>
      </c>
      <c r="N16" s="11">
        <v>5</v>
      </c>
      <c r="O16" s="11">
        <v>6</v>
      </c>
      <c r="P16" s="11">
        <v>1</v>
      </c>
      <c r="Q16" s="11">
        <v>7</v>
      </c>
      <c r="R16" s="11">
        <v>7</v>
      </c>
      <c r="S16" s="11">
        <v>9</v>
      </c>
      <c r="T16" s="11">
        <v>9</v>
      </c>
      <c r="U16" s="11">
        <v>2</v>
      </c>
      <c r="V16" s="11">
        <v>1</v>
      </c>
      <c r="W16" s="11">
        <v>4</v>
      </c>
      <c r="X16" s="11">
        <v>8</v>
      </c>
      <c r="Y16" s="11">
        <v>8</v>
      </c>
      <c r="Z16" s="11">
        <v>5</v>
      </c>
      <c r="AA16" s="11">
        <v>5</v>
      </c>
      <c r="AB16" s="11">
        <v>3</v>
      </c>
      <c r="AC16" s="11">
        <v>9</v>
      </c>
      <c r="AD16" s="11">
        <v>2</v>
      </c>
      <c r="AE16" s="11">
        <v>7</v>
      </c>
      <c r="AF16" s="11">
        <v>6</v>
      </c>
      <c r="AG16" s="11">
        <v>6</v>
      </c>
      <c r="AH16" s="11">
        <v>8</v>
      </c>
      <c r="AI16" s="13">
        <f t="shared" si="2"/>
        <v>163</v>
      </c>
      <c r="AJ16" s="34">
        <v>3.45</v>
      </c>
      <c r="AK16" s="34">
        <f t="shared" si="3"/>
        <v>562.35</v>
      </c>
    </row>
    <row r="17" spans="2:37" x14ac:dyDescent="0.25"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8"/>
      <c r="AI17" s="10"/>
      <c r="AJ17" s="8" t="s">
        <v>22</v>
      </c>
      <c r="AK17" s="35">
        <f>SUM(AK6:AK10,AK12:AK16)</f>
        <v>6625.39</v>
      </c>
    </row>
  </sheetData>
  <mergeCells count="7">
    <mergeCell ref="C12:C16"/>
    <mergeCell ref="B17:AH17"/>
    <mergeCell ref="B2:AK2"/>
    <mergeCell ref="D3:AH3"/>
    <mergeCell ref="AI3:AK3"/>
    <mergeCell ref="B4:C4"/>
    <mergeCell ref="C6:C1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30" zoomScaleNormal="130" workbookViewId="0">
      <selection activeCell="F6" sqref="F6"/>
    </sheetView>
  </sheetViews>
  <sheetFormatPr defaultRowHeight="15" x14ac:dyDescent="0.25"/>
  <cols>
    <col min="1" max="1" width="17.7109375" customWidth="1"/>
    <col min="2" max="5" width="10.7109375" customWidth="1"/>
  </cols>
  <sheetData>
    <row r="1" spans="1:5" ht="50.1" customHeight="1" x14ac:dyDescent="0.25">
      <c r="A1" s="53" t="s">
        <v>0</v>
      </c>
      <c r="B1" s="53"/>
      <c r="C1" s="53"/>
      <c r="D1" s="53"/>
      <c r="E1" s="53"/>
    </row>
    <row r="2" spans="1:5" ht="35.1" customHeight="1" thickBot="1" x14ac:dyDescent="0.3">
      <c r="A2" s="3"/>
      <c r="B2" s="4" t="s">
        <v>5</v>
      </c>
      <c r="C2" s="4" t="s">
        <v>6</v>
      </c>
      <c r="D2" s="4" t="s">
        <v>7</v>
      </c>
      <c r="E2" s="4" t="s">
        <v>8</v>
      </c>
    </row>
    <row r="3" spans="1:5" ht="19.5" x14ac:dyDescent="0.4">
      <c r="A3" s="1" t="s">
        <v>1</v>
      </c>
      <c r="B3" s="2">
        <v>5000</v>
      </c>
      <c r="C3" s="2">
        <v>2000</v>
      </c>
      <c r="D3" s="2">
        <v>1500</v>
      </c>
      <c r="E3" s="2">
        <v>2000</v>
      </c>
    </row>
    <row r="4" spans="1:5" ht="19.5" x14ac:dyDescent="0.4">
      <c r="A4" s="1" t="s">
        <v>2</v>
      </c>
      <c r="B4" s="2">
        <v>9000</v>
      </c>
      <c r="C4" s="2">
        <v>6000</v>
      </c>
      <c r="D4" s="2">
        <v>4000</v>
      </c>
      <c r="E4" s="2">
        <v>5000</v>
      </c>
    </row>
    <row r="5" spans="1:5" ht="20.25" thickBot="1" x14ac:dyDescent="0.45">
      <c r="A5" s="1" t="s">
        <v>3</v>
      </c>
      <c r="B5" s="2">
        <v>1500</v>
      </c>
      <c r="C5" s="2">
        <v>500</v>
      </c>
      <c r="D5" s="2">
        <v>600</v>
      </c>
      <c r="E5" s="2">
        <v>1500</v>
      </c>
    </row>
    <row r="6" spans="1:5" ht="21" thickTop="1" thickBot="1" x14ac:dyDescent="0.45">
      <c r="A6" s="5" t="s">
        <v>4</v>
      </c>
      <c r="B6" s="6">
        <f>SUM(B3:B5)</f>
        <v>15500</v>
      </c>
      <c r="C6" s="6">
        <f t="shared" ref="C6:E6" si="0">SUM(C3:C5)</f>
        <v>8500</v>
      </c>
      <c r="D6" s="6">
        <f t="shared" si="0"/>
        <v>6100</v>
      </c>
      <c r="E6" s="6">
        <f t="shared" si="0"/>
        <v>8500</v>
      </c>
    </row>
    <row r="7" spans="1:5" ht="15.75" thickTop="1" x14ac:dyDescent="0.25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5:F18"/>
  <sheetViews>
    <sheetView workbookViewId="0">
      <selection activeCell="C18" sqref="C18:F18"/>
    </sheetView>
  </sheetViews>
  <sheetFormatPr defaultRowHeight="15" x14ac:dyDescent="0.25"/>
  <cols>
    <col min="3" max="3" width="6.7109375" customWidth="1"/>
    <col min="4" max="5" width="19.7109375" customWidth="1"/>
    <col min="6" max="6" width="22.140625" customWidth="1"/>
  </cols>
  <sheetData>
    <row r="5" spans="3:6" ht="15.75" thickBot="1" x14ac:dyDescent="0.3"/>
    <row r="6" spans="3:6" ht="15.75" x14ac:dyDescent="0.25">
      <c r="C6" s="54" t="s">
        <v>47</v>
      </c>
      <c r="D6" s="55"/>
      <c r="E6" s="55"/>
      <c r="F6" s="56"/>
    </row>
    <row r="7" spans="3:6" s="27" customFormat="1" ht="30" customHeight="1" x14ac:dyDescent="0.35">
      <c r="C7" s="28" t="s">
        <v>49</v>
      </c>
      <c r="D7" s="29" t="s">
        <v>50</v>
      </c>
      <c r="E7" s="29" t="s">
        <v>51</v>
      </c>
      <c r="F7" s="30" t="s">
        <v>52</v>
      </c>
    </row>
    <row r="8" spans="3:6" ht="18.75" x14ac:dyDescent="0.25">
      <c r="C8" s="31">
        <v>1</v>
      </c>
      <c r="D8" s="32" t="s">
        <v>53</v>
      </c>
      <c r="E8" s="32" t="s">
        <v>63</v>
      </c>
      <c r="F8" s="33">
        <v>37013</v>
      </c>
    </row>
    <row r="9" spans="3:6" ht="18.75" x14ac:dyDescent="0.25">
      <c r="C9" s="31">
        <v>2</v>
      </c>
      <c r="D9" s="32" t="s">
        <v>54</v>
      </c>
      <c r="E9" s="32" t="s">
        <v>64</v>
      </c>
      <c r="F9" s="33">
        <v>37519</v>
      </c>
    </row>
    <row r="10" spans="3:6" ht="18.75" x14ac:dyDescent="0.25">
      <c r="C10" s="31">
        <v>3</v>
      </c>
      <c r="D10" s="32" t="s">
        <v>55</v>
      </c>
      <c r="E10" s="32" t="s">
        <v>65</v>
      </c>
      <c r="F10" s="33">
        <v>37597</v>
      </c>
    </row>
    <row r="11" spans="3:6" ht="18.75" x14ac:dyDescent="0.25">
      <c r="C11" s="31">
        <v>4</v>
      </c>
      <c r="D11" s="32" t="s">
        <v>56</v>
      </c>
      <c r="E11" s="32" t="s">
        <v>66</v>
      </c>
      <c r="F11" s="33">
        <v>36964</v>
      </c>
    </row>
    <row r="12" spans="3:6" ht="18.75" x14ac:dyDescent="0.25">
      <c r="C12" s="31">
        <v>5</v>
      </c>
      <c r="D12" s="32" t="s">
        <v>57</v>
      </c>
      <c r="E12" s="32" t="s">
        <v>67</v>
      </c>
      <c r="F12" s="33">
        <v>37414</v>
      </c>
    </row>
    <row r="13" spans="3:6" ht="18.75" x14ac:dyDescent="0.25">
      <c r="C13" s="31">
        <v>6</v>
      </c>
      <c r="D13" s="32" t="s">
        <v>58</v>
      </c>
      <c r="E13" s="32" t="s">
        <v>68</v>
      </c>
      <c r="F13" s="33">
        <v>37446</v>
      </c>
    </row>
    <row r="14" spans="3:6" ht="18.75" x14ac:dyDescent="0.25">
      <c r="C14" s="31">
        <v>7</v>
      </c>
      <c r="D14" s="32" t="s">
        <v>59</v>
      </c>
      <c r="E14" s="32" t="s">
        <v>69</v>
      </c>
      <c r="F14" s="33">
        <v>37590</v>
      </c>
    </row>
    <row r="15" spans="3:6" ht="18.75" x14ac:dyDescent="0.25">
      <c r="C15" s="31">
        <v>8</v>
      </c>
      <c r="D15" s="32" t="s">
        <v>60</v>
      </c>
      <c r="E15" s="32" t="s">
        <v>70</v>
      </c>
      <c r="F15" s="33">
        <v>37129</v>
      </c>
    </row>
    <row r="16" spans="3:6" ht="18.75" x14ac:dyDescent="0.25">
      <c r="C16" s="31">
        <v>9</v>
      </c>
      <c r="D16" s="32" t="s">
        <v>61</v>
      </c>
      <c r="E16" s="32" t="s">
        <v>71</v>
      </c>
      <c r="F16" s="33">
        <v>37334</v>
      </c>
    </row>
    <row r="17" spans="3:6" ht="18.75" x14ac:dyDescent="0.25">
      <c r="C17" s="31">
        <v>10</v>
      </c>
      <c r="D17" s="32" t="s">
        <v>62</v>
      </c>
      <c r="E17" s="32" t="s">
        <v>72</v>
      </c>
      <c r="F17" s="33">
        <v>37546</v>
      </c>
    </row>
    <row r="18" spans="3:6" ht="15.75" thickBot="1" x14ac:dyDescent="0.3">
      <c r="C18" s="57" t="s">
        <v>48</v>
      </c>
      <c r="D18" s="58"/>
      <c r="E18" s="58"/>
      <c r="F18" s="59"/>
    </row>
  </sheetData>
  <mergeCells count="2">
    <mergeCell ref="C6:F6"/>
    <mergeCell ref="C18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abSelected="1" zoomScale="130" zoomScaleNormal="130" workbookViewId="0">
      <selection activeCell="H17" sqref="H17"/>
    </sheetView>
  </sheetViews>
  <sheetFormatPr defaultRowHeight="15" x14ac:dyDescent="0.25"/>
  <cols>
    <col min="2" max="8" width="11.7109375" customWidth="1"/>
  </cols>
  <sheetData>
    <row r="1" spans="2:8" ht="15.75" thickBot="1" x14ac:dyDescent="0.3"/>
    <row r="2" spans="2:8" ht="15.75" thickBot="1" x14ac:dyDescent="0.3">
      <c r="B2" s="60" t="s">
        <v>23</v>
      </c>
      <c r="C2" s="61"/>
      <c r="D2" s="61"/>
      <c r="E2" s="61"/>
      <c r="F2" s="61"/>
      <c r="G2" s="61"/>
      <c r="H2" s="62"/>
    </row>
    <row r="3" spans="2:8" x14ac:dyDescent="0.25">
      <c r="B3" s="65"/>
      <c r="C3" s="66"/>
      <c r="D3" s="67"/>
      <c r="E3" s="63" t="s">
        <v>26</v>
      </c>
      <c r="F3" s="63"/>
      <c r="G3" s="16" t="s">
        <v>24</v>
      </c>
      <c r="H3" s="17">
        <v>1.2</v>
      </c>
    </row>
    <row r="4" spans="2:8" x14ac:dyDescent="0.25">
      <c r="B4" s="68"/>
      <c r="C4" s="69"/>
      <c r="D4" s="70"/>
      <c r="E4" s="64" t="s">
        <v>46</v>
      </c>
      <c r="F4" s="64"/>
      <c r="G4" s="18" t="s">
        <v>25</v>
      </c>
      <c r="H4" s="19">
        <v>1.7</v>
      </c>
    </row>
    <row r="5" spans="2:8" ht="60" customHeight="1" x14ac:dyDescent="0.25">
      <c r="B5" s="21" t="s">
        <v>27</v>
      </c>
      <c r="C5" s="20" t="s">
        <v>28</v>
      </c>
      <c r="D5" s="24" t="s">
        <v>29</v>
      </c>
      <c r="E5" s="24" t="s">
        <v>30</v>
      </c>
      <c r="F5" s="25" t="s">
        <v>31</v>
      </c>
      <c r="G5" s="25" t="s">
        <v>32</v>
      </c>
      <c r="H5" s="26" t="s">
        <v>33</v>
      </c>
    </row>
    <row r="6" spans="2:8" x14ac:dyDescent="0.25">
      <c r="B6" s="71">
        <v>2008</v>
      </c>
      <c r="C6" s="22" t="s">
        <v>34</v>
      </c>
      <c r="D6" s="8">
        <v>1234</v>
      </c>
      <c r="E6" s="8">
        <v>1186</v>
      </c>
      <c r="F6" s="35">
        <f>(D6-E6)*$H$3</f>
        <v>57.599999999999994</v>
      </c>
      <c r="G6" s="35">
        <f>(D6-E6)*$H$4</f>
        <v>81.599999999999994</v>
      </c>
      <c r="H6" s="37">
        <f>(D6-E6)/(30*24)</f>
        <v>6.6666666666666666E-2</v>
      </c>
    </row>
    <row r="7" spans="2:8" x14ac:dyDescent="0.25">
      <c r="B7" s="72"/>
      <c r="C7" s="22" t="s">
        <v>35</v>
      </c>
      <c r="D7" s="8">
        <v>1321</v>
      </c>
      <c r="E7" s="8">
        <v>1234</v>
      </c>
      <c r="F7" s="35">
        <f t="shared" ref="F7:F17" si="0">(D7-E7)*$H$3</f>
        <v>104.39999999999999</v>
      </c>
      <c r="G7" s="35">
        <f t="shared" ref="G7:G17" si="1">(D7-E7)*$H$4</f>
        <v>147.9</v>
      </c>
      <c r="H7" s="37">
        <f t="shared" ref="H7:H17" si="2">(D7-E7)/(30*24)</f>
        <v>0.12083333333333333</v>
      </c>
    </row>
    <row r="8" spans="2:8" x14ac:dyDescent="0.25">
      <c r="B8" s="72"/>
      <c r="C8" s="22" t="s">
        <v>36</v>
      </c>
      <c r="D8" s="8">
        <v>1398</v>
      </c>
      <c r="E8" s="8">
        <v>1282</v>
      </c>
      <c r="F8" s="35">
        <f t="shared" si="0"/>
        <v>139.19999999999999</v>
      </c>
      <c r="G8" s="35">
        <f t="shared" si="1"/>
        <v>197.2</v>
      </c>
      <c r="H8" s="37">
        <f t="shared" si="2"/>
        <v>0.16111111111111112</v>
      </c>
    </row>
    <row r="9" spans="2:8" x14ac:dyDescent="0.25">
      <c r="B9" s="72"/>
      <c r="C9" s="22" t="s">
        <v>37</v>
      </c>
      <c r="D9" s="8">
        <v>1432</v>
      </c>
      <c r="E9" s="8">
        <v>1330</v>
      </c>
      <c r="F9" s="35">
        <f t="shared" si="0"/>
        <v>122.39999999999999</v>
      </c>
      <c r="G9" s="35">
        <f t="shared" si="1"/>
        <v>173.4</v>
      </c>
      <c r="H9" s="37">
        <f t="shared" si="2"/>
        <v>0.14166666666666666</v>
      </c>
    </row>
    <row r="10" spans="2:8" x14ac:dyDescent="0.25">
      <c r="B10" s="72"/>
      <c r="C10" s="22" t="s">
        <v>38</v>
      </c>
      <c r="D10" s="8">
        <v>1504</v>
      </c>
      <c r="E10" s="8">
        <v>1378</v>
      </c>
      <c r="F10" s="35">
        <f t="shared" si="0"/>
        <v>151.19999999999999</v>
      </c>
      <c r="G10" s="35">
        <f t="shared" si="1"/>
        <v>214.2</v>
      </c>
      <c r="H10" s="37">
        <f t="shared" si="2"/>
        <v>0.17499999999999999</v>
      </c>
    </row>
    <row r="11" spans="2:8" x14ac:dyDescent="0.25">
      <c r="B11" s="72"/>
      <c r="C11" s="22" t="s">
        <v>39</v>
      </c>
      <c r="D11" s="8">
        <v>1548</v>
      </c>
      <c r="E11" s="8">
        <v>1426</v>
      </c>
      <c r="F11" s="35">
        <f t="shared" si="0"/>
        <v>146.4</v>
      </c>
      <c r="G11" s="35">
        <f t="shared" si="1"/>
        <v>207.4</v>
      </c>
      <c r="H11" s="37">
        <f t="shared" si="2"/>
        <v>0.16944444444444445</v>
      </c>
    </row>
    <row r="12" spans="2:8" x14ac:dyDescent="0.25">
      <c r="B12" s="72"/>
      <c r="C12" s="22" t="s">
        <v>40</v>
      </c>
      <c r="D12" s="8">
        <v>1597</v>
      </c>
      <c r="E12" s="8">
        <v>1521</v>
      </c>
      <c r="F12" s="35">
        <f t="shared" si="0"/>
        <v>91.2</v>
      </c>
      <c r="G12" s="35">
        <f t="shared" si="1"/>
        <v>129.19999999999999</v>
      </c>
      <c r="H12" s="37">
        <f t="shared" si="2"/>
        <v>0.10555555555555556</v>
      </c>
    </row>
    <row r="13" spans="2:8" x14ac:dyDescent="0.25">
      <c r="B13" s="72"/>
      <c r="C13" s="22" t="s">
        <v>41</v>
      </c>
      <c r="D13" s="8">
        <v>1621</v>
      </c>
      <c r="E13" s="8">
        <v>1576</v>
      </c>
      <c r="F13" s="35">
        <f t="shared" si="0"/>
        <v>54</v>
      </c>
      <c r="G13" s="35">
        <f t="shared" si="1"/>
        <v>76.5</v>
      </c>
      <c r="H13" s="37">
        <f t="shared" si="2"/>
        <v>6.25E-2</v>
      </c>
    </row>
    <row r="14" spans="2:8" x14ac:dyDescent="0.25">
      <c r="B14" s="72"/>
      <c r="C14" s="22" t="s">
        <v>42</v>
      </c>
      <c r="D14" s="8">
        <v>1679</v>
      </c>
      <c r="E14" s="8">
        <v>1650</v>
      </c>
      <c r="F14" s="35">
        <f t="shared" si="0"/>
        <v>34.799999999999997</v>
      </c>
      <c r="G14" s="35">
        <f t="shared" si="1"/>
        <v>49.3</v>
      </c>
      <c r="H14" s="37">
        <f t="shared" si="2"/>
        <v>4.027777777777778E-2</v>
      </c>
    </row>
    <row r="15" spans="2:8" x14ac:dyDescent="0.25">
      <c r="B15" s="72"/>
      <c r="C15" s="22" t="s">
        <v>43</v>
      </c>
      <c r="D15" s="8">
        <v>1703</v>
      </c>
      <c r="E15" s="8">
        <v>1646</v>
      </c>
      <c r="F15" s="35">
        <f t="shared" si="0"/>
        <v>68.399999999999991</v>
      </c>
      <c r="G15" s="35">
        <f t="shared" si="1"/>
        <v>96.899999999999991</v>
      </c>
      <c r="H15" s="37">
        <f t="shared" si="2"/>
        <v>7.9166666666666663E-2</v>
      </c>
    </row>
    <row r="16" spans="2:8" x14ac:dyDescent="0.25">
      <c r="B16" s="72"/>
      <c r="C16" s="22" t="s">
        <v>44</v>
      </c>
      <c r="D16" s="8">
        <v>1728</v>
      </c>
      <c r="E16" s="8">
        <v>1687</v>
      </c>
      <c r="F16" s="35">
        <f t="shared" si="0"/>
        <v>49.199999999999996</v>
      </c>
      <c r="G16" s="35">
        <f t="shared" si="1"/>
        <v>69.7</v>
      </c>
      <c r="H16" s="37">
        <f t="shared" si="2"/>
        <v>5.6944444444444443E-2</v>
      </c>
    </row>
    <row r="17" spans="2:8" ht="15.75" thickBot="1" x14ac:dyDescent="0.3">
      <c r="B17" s="73"/>
      <c r="C17" s="23" t="s">
        <v>45</v>
      </c>
      <c r="D17" s="15">
        <v>1795</v>
      </c>
      <c r="E17" s="15">
        <v>1760</v>
      </c>
      <c r="F17" s="36">
        <f t="shared" si="0"/>
        <v>42</v>
      </c>
      <c r="G17" s="36">
        <f t="shared" si="1"/>
        <v>59.5</v>
      </c>
      <c r="H17" s="38">
        <f t="shared" si="2"/>
        <v>4.8611111111111112E-2</v>
      </c>
    </row>
    <row r="18" spans="2:8" x14ac:dyDescent="0.25">
      <c r="G18" s="42" t="s">
        <v>73</v>
      </c>
      <c r="H18" s="39">
        <f>MAX(H6:H17)</f>
        <v>0.17499999999999999</v>
      </c>
    </row>
    <row r="19" spans="2:8" x14ac:dyDescent="0.25">
      <c r="G19" s="43" t="s">
        <v>74</v>
      </c>
      <c r="H19" s="40">
        <f>MIN(H6:H17)</f>
        <v>4.027777777777778E-2</v>
      </c>
    </row>
    <row r="20" spans="2:8" ht="15.75" thickBot="1" x14ac:dyDescent="0.3">
      <c r="G20" s="44" t="s">
        <v>75</v>
      </c>
      <c r="H20" s="41">
        <f>AVERAGE(H6:H17)</f>
        <v>0.10231481481481482</v>
      </c>
    </row>
  </sheetData>
  <mergeCells count="5">
    <mergeCell ref="B2:H2"/>
    <mergeCell ref="E3:F3"/>
    <mergeCell ref="E4:F4"/>
    <mergeCell ref="B3:D4"/>
    <mergeCell ref="B6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Транспорт_3</vt:lpstr>
      <vt:lpstr>Продажи_1</vt:lpstr>
      <vt:lpstr>Университет_2</vt:lpstr>
      <vt:lpstr>Оплата за электроэнергию_4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2021-12-16T09:29:59Z</dcterms:modified>
</cp:coreProperties>
</file>