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11"/>
  <workbookPr defaultThemeVersion="124226"/>
  <xr:revisionPtr revIDLastSave="0" documentId="8_{B3410218-3113-4CE6-93A2-3D33B397D3EA}" xr6:coauthVersionLast="47" xr6:coauthVersionMax="47" xr10:uidLastSave="{00000000-0000-0000-0000-000000000000}"/>
  <bookViews>
    <workbookView xWindow="480" yWindow="105" windowWidth="27795" windowHeight="12600" xr2:uid="{00000000-000D-0000-FFFF-FFFF00000000}"/>
  </bookViews>
  <sheets>
    <sheet name="ekspldanych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" i="7" l="1"/>
  <c r="K37" i="7"/>
  <c r="E33" i="7"/>
  <c r="K33" i="7"/>
  <c r="K32" i="7"/>
  <c r="E40" i="7"/>
  <c r="E35" i="7"/>
  <c r="F21" i="7"/>
  <c r="F19" i="7"/>
  <c r="Q6" i="7"/>
  <c r="Q5" i="7"/>
  <c r="T21" i="7"/>
  <c r="S21" i="7"/>
  <c r="F20" i="7"/>
  <c r="F18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" i="7"/>
  <c r="O2" i="7"/>
  <c r="O1" i="7"/>
  <c r="G13" i="7"/>
  <c r="G12" i="7"/>
  <c r="G10" i="7"/>
  <c r="G9" i="7"/>
  <c r="F13" i="7"/>
  <c r="F12" i="7"/>
  <c r="F10" i="7"/>
  <c r="F9" i="7"/>
  <c r="G7" i="7"/>
  <c r="G6" i="7"/>
  <c r="I24" i="7"/>
  <c r="H24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" i="7"/>
  <c r="E2" i="7"/>
  <c r="E1" i="7"/>
  <c r="I40" i="7" l="1"/>
  <c r="H40" i="7"/>
  <c r="I38" i="7"/>
  <c r="H38" i="7"/>
  <c r="I35" i="7"/>
  <c r="H35" i="7"/>
  <c r="I33" i="7"/>
  <c r="H33" i="7"/>
</calcChain>
</file>

<file path=xl/sharedStrings.xml><?xml version="1.0" encoding="utf-8"?>
<sst xmlns="http://schemas.openxmlformats.org/spreadsheetml/2006/main" count="65" uniqueCount="42">
  <si>
    <t>zestaw A</t>
  </si>
  <si>
    <t>zestaw B</t>
  </si>
  <si>
    <t>średnia A=</t>
  </si>
  <si>
    <t>A</t>
  </si>
  <si>
    <t>B</t>
  </si>
  <si>
    <t>sigma 2</t>
  </si>
  <si>
    <t>śr A=</t>
  </si>
  <si>
    <t>ile A</t>
  </si>
  <si>
    <t>średnia B=</t>
  </si>
  <si>
    <t>śr B=</t>
  </si>
  <si>
    <t>ile B</t>
  </si>
  <si>
    <t>odchylenie A=</t>
  </si>
  <si>
    <t>odchylenie standardowe A=</t>
  </si>
  <si>
    <t>odchylenie B=</t>
  </si>
  <si>
    <t>odchylenie standardowe B=</t>
  </si>
  <si>
    <t>zakres 2 sigma A</t>
  </si>
  <si>
    <t>zakres 2 sigma B</t>
  </si>
  <si>
    <t>zakres 3 sigma A</t>
  </si>
  <si>
    <t>zakres 3 sigma B</t>
  </si>
  <si>
    <t>Brak odchyleń w zbiorach dla sigmy 3</t>
  </si>
  <si>
    <t>Po usunięciu obserwacji dla sigmy 2</t>
  </si>
  <si>
    <t>2 sigma A</t>
  </si>
  <si>
    <t>średnia=</t>
  </si>
  <si>
    <t>odchylenie=</t>
  </si>
  <si>
    <t>2 sigma B</t>
  </si>
  <si>
    <t>suma</t>
  </si>
  <si>
    <t>suma=</t>
  </si>
  <si>
    <t>METODA ROZSTĘPU MIEDZYKWARTYLOWEGO</t>
  </si>
  <si>
    <t>SZEREGI PROSTE</t>
  </si>
  <si>
    <t xml:space="preserve">0,5  3,5  4,5  4,5   5  6   6  7  7  7  8   9    9,5    10   10    11   11   12    12,5    15,5    16     </t>
  </si>
  <si>
    <t xml:space="preserve">1,5   3,5   4   5,5   6   8   8   8   8   8,5   8,5   9   10   10   11   11   11   11   11,5    12    12    13,5  </t>
  </si>
  <si>
    <t>MILD OUTLIER</t>
  </si>
  <si>
    <t>X</t>
  </si>
  <si>
    <t>obliczenie sredniej dwoch sasiadujacych wyrazow</t>
  </si>
  <si>
    <t>Q1=</t>
  </si>
  <si>
    <t>przedział A=</t>
  </si>
  <si>
    <t>Q3=</t>
  </si>
  <si>
    <t>EXTREME OUTLIER</t>
  </si>
  <si>
    <t>IQR=</t>
  </si>
  <si>
    <t>zaokraglenie do 6</t>
  </si>
  <si>
    <t>przedział B=</t>
  </si>
  <si>
    <t>zaokraglenie do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</si>
</sst>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533400</xdr:colOff>
      <xdr:row>22</xdr:row>
      <xdr:rowOff>76200</xdr:rowOff>
    </xdr:from>
    <xdr:to>
      <xdr:col>28</xdr:col>
      <xdr:colOff>409575</xdr:colOff>
      <xdr:row>33</xdr:row>
      <xdr:rowOff>95250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C72C9E53-7258-FD13-CFD4-43234C3C3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1725" y="4267200"/>
          <a:ext cx="7800975" cy="2114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0"/>
  <sheetViews>
    <sheetView tabSelected="1" topLeftCell="A11" workbookViewId="0">
      <selection activeCell="R28" sqref="R28"/>
    </sheetView>
  </sheetViews>
  <sheetFormatPr defaultRowHeight="15"/>
  <cols>
    <col min="4" max="4" width="9.42578125" customWidth="1"/>
    <col min="5" max="5" width="11.140625" customWidth="1"/>
    <col min="7" max="7" width="11.5703125" customWidth="1"/>
  </cols>
  <sheetData>
    <row r="1" spans="1:20">
      <c r="A1" t="s">
        <v>0</v>
      </c>
      <c r="B1" t="s">
        <v>1</v>
      </c>
      <c r="D1" t="s">
        <v>2</v>
      </c>
      <c r="E1">
        <f>AVERAGE(A2:A22)</f>
        <v>8.3571428571428577</v>
      </c>
      <c r="H1" t="s">
        <v>3</v>
      </c>
      <c r="I1" t="s">
        <v>4</v>
      </c>
      <c r="K1" s="5" t="s">
        <v>5</v>
      </c>
      <c r="L1" t="s">
        <v>0</v>
      </c>
      <c r="M1" t="s">
        <v>1</v>
      </c>
      <c r="N1" s="2" t="s">
        <v>6</v>
      </c>
      <c r="O1">
        <f>AVERAGE(L2:L20)</f>
        <v>8.3684210526315788</v>
      </c>
      <c r="P1" s="2" t="s">
        <v>7</v>
      </c>
      <c r="Q1">
        <v>19</v>
      </c>
      <c r="S1" t="s">
        <v>3</v>
      </c>
      <c r="T1" t="s">
        <v>4</v>
      </c>
    </row>
    <row r="2" spans="1:20">
      <c r="A2">
        <v>11</v>
      </c>
      <c r="B2">
        <v>4</v>
      </c>
      <c r="D2" t="s">
        <v>8</v>
      </c>
      <c r="E2">
        <f>AVERAGE(B2:B23)</f>
        <v>8.704545454545455</v>
      </c>
      <c r="H2">
        <f>(A2-$E$1)^2</f>
        <v>6.9846938775510177</v>
      </c>
      <c r="I2">
        <f>(B2-$E$2)^2</f>
        <v>22.132747933884303</v>
      </c>
      <c r="K2" s="5"/>
      <c r="L2">
        <v>11</v>
      </c>
      <c r="M2">
        <v>4</v>
      </c>
      <c r="N2" s="2" t="s">
        <v>9</v>
      </c>
      <c r="O2">
        <f>AVERAGE(M2:M22)</f>
        <v>9.0476190476190474</v>
      </c>
      <c r="P2" s="2" t="s">
        <v>10</v>
      </c>
      <c r="Q2">
        <v>21</v>
      </c>
      <c r="S2">
        <f>(L2-$O$1)^2</f>
        <v>6.9252077562326884</v>
      </c>
      <c r="T2">
        <f>(M2-$O$2)^2</f>
        <v>25.478458049886619</v>
      </c>
    </row>
    <row r="3" spans="1:20">
      <c r="A3">
        <v>9</v>
      </c>
      <c r="B3">
        <v>10</v>
      </c>
      <c r="D3" t="s">
        <v>7</v>
      </c>
      <c r="E3">
        <v>21</v>
      </c>
      <c r="H3">
        <f t="shared" ref="H3:H22" si="0">(A3-$E$1)^2</f>
        <v>0.41326530612244833</v>
      </c>
      <c r="I3">
        <f t="shared" ref="I3:I23" si="1">(B3-$E$2)^2</f>
        <v>1.6782024793388417</v>
      </c>
      <c r="K3" s="5"/>
      <c r="L3">
        <v>9</v>
      </c>
      <c r="M3">
        <v>10</v>
      </c>
      <c r="S3">
        <f t="shared" ref="S3:S20" si="2">(L3-$O$1)^2</f>
        <v>0.39889196675900301</v>
      </c>
      <c r="T3">
        <f t="shared" ref="T3:T20" si="3">(M3-$O$2)^2</f>
        <v>0.90702947845805015</v>
      </c>
    </row>
    <row r="4" spans="1:20">
      <c r="A4">
        <v>9.5</v>
      </c>
      <c r="B4">
        <v>11.5</v>
      </c>
      <c r="D4" t="s">
        <v>10</v>
      </c>
      <c r="E4">
        <v>22</v>
      </c>
      <c r="H4">
        <f t="shared" si="0"/>
        <v>1.3061224489795906</v>
      </c>
      <c r="I4">
        <f t="shared" si="1"/>
        <v>7.8145661157024771</v>
      </c>
      <c r="K4" s="5"/>
      <c r="L4">
        <v>9.5</v>
      </c>
      <c r="M4">
        <v>11.5</v>
      </c>
      <c r="S4">
        <f t="shared" si="2"/>
        <v>1.2804709141274242</v>
      </c>
      <c r="T4">
        <f t="shared" si="3"/>
        <v>6.0141723356009082</v>
      </c>
    </row>
    <row r="5" spans="1:20">
      <c r="A5">
        <v>12.5</v>
      </c>
      <c r="B5">
        <v>8</v>
      </c>
      <c r="H5">
        <f t="shared" si="0"/>
        <v>17.163265306122444</v>
      </c>
      <c r="I5">
        <f t="shared" si="1"/>
        <v>0.49638429752066182</v>
      </c>
      <c r="K5" s="5"/>
      <c r="L5">
        <v>12.5</v>
      </c>
      <c r="M5">
        <v>8</v>
      </c>
      <c r="O5" t="s">
        <v>11</v>
      </c>
      <c r="Q5">
        <f>SQRT(S21/Q1)</f>
        <v>3.1112787405923714</v>
      </c>
      <c r="S5">
        <f t="shared" si="2"/>
        <v>17.069944598337951</v>
      </c>
      <c r="T5">
        <f t="shared" si="3"/>
        <v>1.09750566893424</v>
      </c>
    </row>
    <row r="6" spans="1:20">
      <c r="A6">
        <v>10</v>
      </c>
      <c r="B6">
        <v>8.5</v>
      </c>
      <c r="D6" t="s">
        <v>12</v>
      </c>
      <c r="G6">
        <f>SQRT((H24/E3))</f>
        <v>3.8052058862477725</v>
      </c>
      <c r="H6">
        <f t="shared" si="0"/>
        <v>2.698979591836733</v>
      </c>
      <c r="I6">
        <f t="shared" si="1"/>
        <v>4.1838842975206812E-2</v>
      </c>
      <c r="K6" s="5"/>
      <c r="L6">
        <v>10</v>
      </c>
      <c r="M6">
        <v>8.5</v>
      </c>
      <c r="O6" t="s">
        <v>13</v>
      </c>
      <c r="Q6">
        <f>SQRT(T21/Q2)</f>
        <v>2.600869714081294</v>
      </c>
      <c r="S6">
        <f t="shared" si="2"/>
        <v>2.6620498614958454</v>
      </c>
      <c r="T6">
        <f t="shared" si="3"/>
        <v>0.29988662131519256</v>
      </c>
    </row>
    <row r="7" spans="1:20">
      <c r="A7">
        <v>4.5</v>
      </c>
      <c r="B7">
        <v>12</v>
      </c>
      <c r="D7" t="s">
        <v>14</v>
      </c>
      <c r="G7">
        <f>SQRT((I24/E4))</f>
        <v>2.9987083996473722</v>
      </c>
      <c r="H7">
        <f t="shared" si="0"/>
        <v>14.877551020408168</v>
      </c>
      <c r="I7">
        <f t="shared" si="1"/>
        <v>10.860020661157021</v>
      </c>
      <c r="K7" s="5"/>
      <c r="L7">
        <v>4.5</v>
      </c>
      <c r="M7">
        <v>12</v>
      </c>
      <c r="S7">
        <f t="shared" si="2"/>
        <v>14.964681440443211</v>
      </c>
      <c r="T7">
        <f t="shared" si="3"/>
        <v>8.7165532879818599</v>
      </c>
    </row>
    <row r="8" spans="1:20">
      <c r="A8">
        <v>4.5</v>
      </c>
      <c r="B8">
        <v>11</v>
      </c>
      <c r="H8">
        <f t="shared" si="0"/>
        <v>14.877551020408168</v>
      </c>
      <c r="I8">
        <f t="shared" si="1"/>
        <v>5.2691115702479321</v>
      </c>
      <c r="K8" s="5"/>
      <c r="L8">
        <v>4.5</v>
      </c>
      <c r="M8">
        <v>11</v>
      </c>
      <c r="S8">
        <f t="shared" si="2"/>
        <v>14.964681440443211</v>
      </c>
      <c r="T8">
        <f t="shared" si="3"/>
        <v>3.8117913832199553</v>
      </c>
    </row>
    <row r="9" spans="1:20">
      <c r="A9">
        <v>5</v>
      </c>
      <c r="B9">
        <v>8</v>
      </c>
      <c r="D9" s="3" t="s">
        <v>15</v>
      </c>
      <c r="E9" s="3"/>
      <c r="F9" s="3">
        <f>E1-2*G6</f>
        <v>0.74673108464731275</v>
      </c>
      <c r="G9" s="3">
        <f>E1+2*G6</f>
        <v>15.967554629638403</v>
      </c>
      <c r="H9">
        <f t="shared" si="0"/>
        <v>11.27040816326531</v>
      </c>
      <c r="I9">
        <f t="shared" si="1"/>
        <v>0.49638429752066182</v>
      </c>
      <c r="K9" s="5"/>
      <c r="L9">
        <v>5</v>
      </c>
      <c r="M9">
        <v>8</v>
      </c>
      <c r="S9">
        <f t="shared" si="2"/>
        <v>11.346260387811633</v>
      </c>
      <c r="T9">
        <f t="shared" si="3"/>
        <v>1.09750566893424</v>
      </c>
    </row>
    <row r="10" spans="1:20">
      <c r="A10">
        <v>6</v>
      </c>
      <c r="B10">
        <v>8</v>
      </c>
      <c r="D10" s="3" t="s">
        <v>16</v>
      </c>
      <c r="E10" s="3"/>
      <c r="F10" s="3">
        <f>E2-2*G7</f>
        <v>2.7071286552507106</v>
      </c>
      <c r="G10" s="3">
        <f>E2+2*G7</f>
        <v>14.7019622538402</v>
      </c>
      <c r="H10">
        <f t="shared" si="0"/>
        <v>5.5561224489795942</v>
      </c>
      <c r="I10">
        <f t="shared" si="1"/>
        <v>0.49638429752066182</v>
      </c>
      <c r="K10" s="5"/>
      <c r="L10">
        <v>6</v>
      </c>
      <c r="M10">
        <v>8</v>
      </c>
      <c r="S10">
        <f t="shared" si="2"/>
        <v>5.609418282548476</v>
      </c>
      <c r="T10">
        <f t="shared" si="3"/>
        <v>1.09750566893424</v>
      </c>
    </row>
    <row r="11" spans="1:20">
      <c r="A11" s="3">
        <v>16</v>
      </c>
      <c r="B11">
        <v>10</v>
      </c>
      <c r="H11">
        <f t="shared" si="0"/>
        <v>58.41326530612244</v>
      </c>
      <c r="I11">
        <f t="shared" si="1"/>
        <v>1.6782024793388417</v>
      </c>
      <c r="K11" s="5"/>
      <c r="L11">
        <v>12</v>
      </c>
      <c r="M11">
        <v>10</v>
      </c>
      <c r="S11">
        <f t="shared" si="2"/>
        <v>13.18836565096953</v>
      </c>
      <c r="T11">
        <f t="shared" si="3"/>
        <v>0.90702947845805015</v>
      </c>
    </row>
    <row r="12" spans="1:20">
      <c r="A12">
        <v>12</v>
      </c>
      <c r="B12">
        <v>13.5</v>
      </c>
      <c r="D12" s="4" t="s">
        <v>17</v>
      </c>
      <c r="E12" s="4"/>
      <c r="F12" s="4">
        <f>E1-3*G6</f>
        <v>-3.0584748016004593</v>
      </c>
      <c r="G12" s="4">
        <f>E1+3*G6</f>
        <v>19.772760515886176</v>
      </c>
      <c r="H12">
        <f t="shared" si="0"/>
        <v>13.270408163265303</v>
      </c>
      <c r="I12">
        <f t="shared" si="1"/>
        <v>22.996384297520656</v>
      </c>
      <c r="K12" s="5"/>
      <c r="L12">
        <v>11</v>
      </c>
      <c r="M12">
        <v>13.5</v>
      </c>
      <c r="S12">
        <f t="shared" si="2"/>
        <v>6.9252077562326884</v>
      </c>
      <c r="T12">
        <f t="shared" si="3"/>
        <v>19.823696145124718</v>
      </c>
    </row>
    <row r="13" spans="1:20">
      <c r="A13">
        <v>11</v>
      </c>
      <c r="B13">
        <v>3.5</v>
      </c>
      <c r="D13" s="4" t="s">
        <v>18</v>
      </c>
      <c r="E13" s="4"/>
      <c r="F13" s="4">
        <f>E2-3*G7</f>
        <v>-0.29157974439666212</v>
      </c>
      <c r="G13" s="4">
        <f>E2+3*G7</f>
        <v>17.70067065348757</v>
      </c>
      <c r="H13">
        <f t="shared" si="0"/>
        <v>6.9846938775510177</v>
      </c>
      <c r="I13">
        <f t="shared" si="1"/>
        <v>27.087293388429757</v>
      </c>
      <c r="K13" s="5"/>
      <c r="L13">
        <v>10</v>
      </c>
      <c r="M13">
        <v>3.5</v>
      </c>
      <c r="S13">
        <f t="shared" si="2"/>
        <v>2.6620498614958454</v>
      </c>
      <c r="T13">
        <f t="shared" si="3"/>
        <v>30.776077097505667</v>
      </c>
    </row>
    <row r="14" spans="1:20">
      <c r="A14">
        <v>10</v>
      </c>
      <c r="B14">
        <v>12</v>
      </c>
      <c r="H14">
        <f t="shared" si="0"/>
        <v>2.698979591836733</v>
      </c>
      <c r="I14">
        <f t="shared" si="1"/>
        <v>10.860020661157021</v>
      </c>
      <c r="K14" s="5"/>
      <c r="L14">
        <v>3.5</v>
      </c>
      <c r="M14">
        <v>12</v>
      </c>
      <c r="S14">
        <f t="shared" si="2"/>
        <v>23.701523545706369</v>
      </c>
      <c r="T14">
        <f t="shared" si="3"/>
        <v>8.7165532879818599</v>
      </c>
    </row>
    <row r="15" spans="1:20">
      <c r="A15">
        <v>3.5</v>
      </c>
      <c r="B15">
        <v>11</v>
      </c>
      <c r="D15" s="4" t="s">
        <v>19</v>
      </c>
      <c r="E15" s="4"/>
      <c r="F15" s="4"/>
      <c r="G15" s="4"/>
      <c r="H15">
        <f t="shared" si="0"/>
        <v>23.591836734693882</v>
      </c>
      <c r="I15">
        <f t="shared" si="1"/>
        <v>5.2691115702479321</v>
      </c>
      <c r="K15" s="5"/>
      <c r="L15">
        <v>7</v>
      </c>
      <c r="M15">
        <v>11</v>
      </c>
      <c r="S15">
        <f t="shared" si="2"/>
        <v>1.872576177285318</v>
      </c>
      <c r="T15">
        <f t="shared" si="3"/>
        <v>3.8117913832199553</v>
      </c>
    </row>
    <row r="16" spans="1:20">
      <c r="A16">
        <v>7</v>
      </c>
      <c r="B16">
        <v>11</v>
      </c>
      <c r="H16">
        <f t="shared" si="0"/>
        <v>1.8418367346938789</v>
      </c>
      <c r="I16">
        <f t="shared" si="1"/>
        <v>5.2691115702479321</v>
      </c>
      <c r="K16" s="5"/>
      <c r="L16">
        <v>7</v>
      </c>
      <c r="M16">
        <v>11</v>
      </c>
      <c r="S16">
        <f t="shared" si="2"/>
        <v>1.872576177285318</v>
      </c>
      <c r="T16">
        <f t="shared" si="3"/>
        <v>3.8117913832199553</v>
      </c>
    </row>
    <row r="17" spans="1:20">
      <c r="A17">
        <v>7</v>
      </c>
      <c r="B17">
        <v>5.5</v>
      </c>
      <c r="D17" t="s">
        <v>20</v>
      </c>
      <c r="H17">
        <f t="shared" si="0"/>
        <v>1.8418367346938789</v>
      </c>
      <c r="I17">
        <f t="shared" si="1"/>
        <v>10.269111570247937</v>
      </c>
      <c r="K17" s="5"/>
      <c r="L17">
        <v>7</v>
      </c>
      <c r="M17">
        <v>5.5</v>
      </c>
      <c r="S17">
        <f t="shared" si="2"/>
        <v>1.872576177285318</v>
      </c>
      <c r="T17">
        <f t="shared" si="3"/>
        <v>12.585600907029477</v>
      </c>
    </row>
    <row r="18" spans="1:20">
      <c r="A18">
        <v>7</v>
      </c>
      <c r="B18">
        <v>6</v>
      </c>
      <c r="D18" t="s">
        <v>21</v>
      </c>
      <c r="E18" s="2" t="s">
        <v>22</v>
      </c>
      <c r="F18">
        <f>O1</f>
        <v>8.3684210526315788</v>
      </c>
      <c r="H18">
        <f t="shared" si="0"/>
        <v>1.8418367346938789</v>
      </c>
      <c r="I18">
        <f t="shared" si="1"/>
        <v>7.3145661157024824</v>
      </c>
      <c r="K18" s="5"/>
      <c r="L18">
        <v>8</v>
      </c>
      <c r="M18">
        <v>6</v>
      </c>
      <c r="S18">
        <f t="shared" si="2"/>
        <v>0.13573407202216053</v>
      </c>
      <c r="T18">
        <f t="shared" si="3"/>
        <v>9.2879818594104293</v>
      </c>
    </row>
    <row r="19" spans="1:20">
      <c r="A19">
        <v>8</v>
      </c>
      <c r="B19">
        <v>9</v>
      </c>
      <c r="E19" s="2" t="s">
        <v>23</v>
      </c>
      <c r="F19">
        <f>Q5</f>
        <v>3.1112787405923714</v>
      </c>
      <c r="H19">
        <f t="shared" si="0"/>
        <v>0.12755102040816363</v>
      </c>
      <c r="I19">
        <f t="shared" si="1"/>
        <v>8.7293388429751775E-2</v>
      </c>
      <c r="K19" s="5"/>
      <c r="L19">
        <v>6</v>
      </c>
      <c r="M19">
        <v>9</v>
      </c>
      <c r="S19">
        <f t="shared" si="2"/>
        <v>5.609418282548476</v>
      </c>
      <c r="T19">
        <f t="shared" si="3"/>
        <v>2.2675736961451087E-3</v>
      </c>
    </row>
    <row r="20" spans="1:20">
      <c r="A20">
        <v>6</v>
      </c>
      <c r="B20" s="3">
        <v>1.5</v>
      </c>
      <c r="D20" t="s">
        <v>24</v>
      </c>
      <c r="E20" s="2" t="s">
        <v>22</v>
      </c>
      <c r="F20">
        <f>O2</f>
        <v>9.0476190476190474</v>
      </c>
      <c r="H20">
        <f t="shared" si="0"/>
        <v>5.5561224489795942</v>
      </c>
      <c r="I20">
        <f t="shared" si="1"/>
        <v>51.905475206611577</v>
      </c>
      <c r="K20" s="5"/>
      <c r="L20">
        <v>15.5</v>
      </c>
      <c r="M20">
        <v>11</v>
      </c>
      <c r="S20">
        <f t="shared" si="2"/>
        <v>50.859418282548482</v>
      </c>
      <c r="T20">
        <f t="shared" si="3"/>
        <v>3.8117913832199553</v>
      </c>
    </row>
    <row r="21" spans="1:20">
      <c r="A21" s="3">
        <v>0.5</v>
      </c>
      <c r="B21">
        <v>11</v>
      </c>
      <c r="E21" s="2" t="s">
        <v>23</v>
      </c>
      <c r="F21">
        <f>Q6</f>
        <v>2.600869714081294</v>
      </c>
      <c r="H21">
        <f t="shared" si="0"/>
        <v>61.734693877551031</v>
      </c>
      <c r="I21">
        <f t="shared" si="1"/>
        <v>5.2691115702479321</v>
      </c>
      <c r="K21" s="5"/>
      <c r="M21">
        <v>8</v>
      </c>
      <c r="R21" t="s">
        <v>25</v>
      </c>
      <c r="S21">
        <f>SUM(S2:S20)</f>
        <v>183.92105263157899</v>
      </c>
      <c r="T21">
        <f>SUM(T2:T20)</f>
        <v>142.05498866213154</v>
      </c>
    </row>
    <row r="22" spans="1:20">
      <c r="A22">
        <v>15.5</v>
      </c>
      <c r="B22">
        <v>8</v>
      </c>
      <c r="H22">
        <f t="shared" si="0"/>
        <v>51.020408163265301</v>
      </c>
      <c r="I22">
        <f t="shared" si="1"/>
        <v>0.49638429752066182</v>
      </c>
      <c r="K22" s="5"/>
      <c r="M22">
        <v>8.5</v>
      </c>
    </row>
    <row r="23" spans="1:20">
      <c r="B23">
        <v>8.5</v>
      </c>
      <c r="I23">
        <f t="shared" si="1"/>
        <v>4.1838842975206812E-2</v>
      </c>
      <c r="K23" s="5"/>
    </row>
    <row r="24" spans="1:20">
      <c r="G24" t="s">
        <v>26</v>
      </c>
      <c r="H24" s="1">
        <f>SUM(H2:H22)</f>
        <v>304.07142857142861</v>
      </c>
      <c r="I24">
        <f>SUM(I2:I23)</f>
        <v>197.82954545454547</v>
      </c>
      <c r="K24" s="5"/>
    </row>
    <row r="26" spans="1:20">
      <c r="A26" t="s">
        <v>27</v>
      </c>
    </row>
    <row r="28" spans="1:20">
      <c r="A28" t="s">
        <v>0</v>
      </c>
      <c r="B28" t="s">
        <v>1</v>
      </c>
      <c r="D28" t="s">
        <v>28</v>
      </c>
    </row>
    <row r="29" spans="1:20">
      <c r="A29">
        <v>11</v>
      </c>
      <c r="B29">
        <v>4</v>
      </c>
      <c r="D29" t="s">
        <v>3</v>
      </c>
      <c r="E29" t="s">
        <v>29</v>
      </c>
    </row>
    <row r="30" spans="1:20">
      <c r="A30">
        <v>9</v>
      </c>
      <c r="B30">
        <v>10</v>
      </c>
      <c r="D30" t="s">
        <v>4</v>
      </c>
      <c r="E30" t="s">
        <v>30</v>
      </c>
    </row>
    <row r="31" spans="1:20">
      <c r="A31">
        <v>9.5</v>
      </c>
      <c r="B31">
        <v>11.5</v>
      </c>
    </row>
    <row r="32" spans="1:20">
      <c r="A32">
        <v>12.5</v>
      </c>
      <c r="B32">
        <v>8</v>
      </c>
      <c r="D32" t="s">
        <v>3</v>
      </c>
      <c r="H32" s="7" t="s">
        <v>31</v>
      </c>
      <c r="I32" s="7"/>
      <c r="J32" s="2" t="s">
        <v>32</v>
      </c>
      <c r="K32" s="8">
        <f>(21+1)/4</f>
        <v>5.5</v>
      </c>
      <c r="L32" t="s">
        <v>33</v>
      </c>
    </row>
    <row r="33" spans="1:12">
      <c r="A33">
        <v>10</v>
      </c>
      <c r="B33">
        <v>8.5</v>
      </c>
      <c r="D33" s="2" t="s">
        <v>34</v>
      </c>
      <c r="E33">
        <f>(5+6)/2</f>
        <v>5.5</v>
      </c>
      <c r="G33" t="s">
        <v>35</v>
      </c>
      <c r="H33" s="7">
        <f>E33-1.5*E35</f>
        <v>-2.75</v>
      </c>
      <c r="I33" s="7">
        <f>E34+1.5*E35</f>
        <v>19.25</v>
      </c>
      <c r="J33" s="2" t="s">
        <v>32</v>
      </c>
      <c r="K33" s="8">
        <f>(3*(21+1))/4</f>
        <v>16.5</v>
      </c>
      <c r="L33" t="s">
        <v>33</v>
      </c>
    </row>
    <row r="34" spans="1:12">
      <c r="A34">
        <v>4.5</v>
      </c>
      <c r="B34">
        <v>12</v>
      </c>
      <c r="D34" s="2" t="s">
        <v>36</v>
      </c>
      <c r="E34">
        <v>11</v>
      </c>
      <c r="H34" s="3" t="s">
        <v>37</v>
      </c>
      <c r="I34" s="3"/>
    </row>
    <row r="35" spans="1:12">
      <c r="A35">
        <v>4.5</v>
      </c>
      <c r="B35">
        <v>11</v>
      </c>
      <c r="D35" s="2" t="s">
        <v>38</v>
      </c>
      <c r="E35">
        <f>E34-E33</f>
        <v>5.5</v>
      </c>
      <c r="H35" s="3">
        <f>E33-3*E35</f>
        <v>-11</v>
      </c>
      <c r="I35" s="3">
        <f>E34+3*E35</f>
        <v>27.5</v>
      </c>
      <c r="J35" s="2"/>
      <c r="K35" s="8"/>
    </row>
    <row r="36" spans="1:12">
      <c r="A36">
        <v>5</v>
      </c>
      <c r="B36">
        <v>8</v>
      </c>
      <c r="J36" s="2"/>
      <c r="K36" s="8"/>
    </row>
    <row r="37" spans="1:12">
      <c r="A37">
        <v>6</v>
      </c>
      <c r="B37">
        <v>8</v>
      </c>
      <c r="D37" t="s">
        <v>4</v>
      </c>
      <c r="H37" s="7" t="s">
        <v>31</v>
      </c>
      <c r="I37" s="7"/>
      <c r="J37" s="2" t="s">
        <v>32</v>
      </c>
      <c r="K37" s="8">
        <f>(22+1)/4</f>
        <v>5.75</v>
      </c>
      <c r="L37" t="s">
        <v>39</v>
      </c>
    </row>
    <row r="38" spans="1:12">
      <c r="A38" s="6">
        <v>16</v>
      </c>
      <c r="B38">
        <v>10</v>
      </c>
      <c r="D38" s="2" t="s">
        <v>34</v>
      </c>
      <c r="E38">
        <v>8</v>
      </c>
      <c r="G38" t="s">
        <v>40</v>
      </c>
      <c r="H38" s="7">
        <f>E38-1.5*E40</f>
        <v>3.5</v>
      </c>
      <c r="I38" s="7">
        <f>E39+1.5*E40</f>
        <v>15.5</v>
      </c>
      <c r="J38" s="2" t="s">
        <v>32</v>
      </c>
      <c r="K38" s="8">
        <f>(3*(22+1))/4</f>
        <v>17.25</v>
      </c>
      <c r="L38" t="s">
        <v>41</v>
      </c>
    </row>
    <row r="39" spans="1:12">
      <c r="A39">
        <v>12</v>
      </c>
      <c r="B39">
        <v>13.5</v>
      </c>
      <c r="D39" s="2" t="s">
        <v>36</v>
      </c>
      <c r="E39">
        <v>11</v>
      </c>
      <c r="H39" s="3" t="s">
        <v>37</v>
      </c>
      <c r="I39" s="3"/>
    </row>
    <row r="40" spans="1:12">
      <c r="A40">
        <v>11</v>
      </c>
      <c r="B40">
        <v>3.5</v>
      </c>
      <c r="D40" s="2" t="s">
        <v>38</v>
      </c>
      <c r="E40">
        <f>E39-E38</f>
        <v>3</v>
      </c>
      <c r="H40" s="3">
        <f>E38-3*E40</f>
        <v>-1</v>
      </c>
      <c r="I40" s="3">
        <f>E39+3*E40</f>
        <v>20</v>
      </c>
    </row>
    <row r="41" spans="1:12">
      <c r="A41">
        <v>10</v>
      </c>
      <c r="B41">
        <v>12</v>
      </c>
    </row>
    <row r="42" spans="1:12">
      <c r="A42">
        <v>3.5</v>
      </c>
      <c r="B42">
        <v>11</v>
      </c>
    </row>
    <row r="43" spans="1:12">
      <c r="A43">
        <v>7</v>
      </c>
      <c r="B43">
        <v>11</v>
      </c>
    </row>
    <row r="44" spans="1:12">
      <c r="A44">
        <v>7</v>
      </c>
      <c r="B44">
        <v>5.5</v>
      </c>
    </row>
    <row r="45" spans="1:12">
      <c r="A45">
        <v>7</v>
      </c>
      <c r="B45">
        <v>6</v>
      </c>
    </row>
    <row r="46" spans="1:12">
      <c r="A46">
        <v>8</v>
      </c>
      <c r="B46">
        <v>9</v>
      </c>
    </row>
    <row r="47" spans="1:12">
      <c r="A47">
        <v>6</v>
      </c>
      <c r="B47" s="7">
        <v>1.5</v>
      </c>
    </row>
    <row r="48" spans="1:12">
      <c r="A48" s="6">
        <v>0.5</v>
      </c>
      <c r="B48">
        <v>11</v>
      </c>
    </row>
    <row r="49" spans="1:2">
      <c r="A49">
        <v>15.5</v>
      </c>
      <c r="B49">
        <v>8</v>
      </c>
    </row>
    <row r="50" spans="1:2">
      <c r="B50">
        <v>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student</dc:creator>
  <cp:keywords/>
  <dc:description/>
  <cp:lastModifiedBy/>
  <cp:revision/>
  <dcterms:created xsi:type="dcterms:W3CDTF">2022-11-19T09:25:49Z</dcterms:created>
  <dcterms:modified xsi:type="dcterms:W3CDTF">2024-01-15T21:23:06Z</dcterms:modified>
  <cp:category/>
  <cp:contentStatus/>
</cp:coreProperties>
</file>