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esser\Desktop\Fitabase Data 4.12.16-5.12.16\"/>
    </mc:Choice>
  </mc:AlternateContent>
  <xr:revisionPtr revIDLastSave="0" documentId="13_ncr:1_{EF5A27AB-E4A3-4B3F-9206-542031711DF9}" xr6:coauthVersionLast="47" xr6:coauthVersionMax="47" xr10:uidLastSave="{00000000-0000-0000-0000-000000000000}"/>
  <bookViews>
    <workbookView xWindow="-108" yWindow="-108" windowWidth="23256" windowHeight="12576" activeTab="1" xr2:uid="{07F45372-7F2F-4A30-A4BA-1ED775D5D3ED}"/>
  </bookViews>
  <sheets>
    <sheet name="DATA" sheetId="1" r:id="rId1"/>
    <sheet name="UID_Summary" sheetId="3" r:id="rId2"/>
    <sheet name="Timelines" sheetId="4" r:id="rId3"/>
    <sheet name="Distance" sheetId="5" r:id="rId4"/>
    <sheet name="Duration" sheetId="6" r:id="rId5"/>
    <sheet name="WD_Duration" sheetId="7" r:id="rId6"/>
    <sheet name="VIS" sheetId="2" r:id="rId7"/>
  </sheets>
  <definedNames>
    <definedName name="_xlnm._FilterDatabase" localSheetId="0" hidden="1">DATA!$A$1:$O$900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6" l="1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M4" i="6"/>
  <c r="L4" i="6"/>
  <c r="K4" i="6"/>
  <c r="M3" i="6"/>
  <c r="L3" i="6"/>
  <c r="K3" i="6"/>
  <c r="M2" i="6"/>
  <c r="L2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B13" i="7"/>
  <c r="C12" i="7"/>
  <c r="B1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B3" i="7"/>
  <c r="B4" i="7"/>
  <c r="B5" i="7"/>
  <c r="B6" i="7"/>
  <c r="B7" i="7"/>
  <c r="B8" i="7"/>
  <c r="B2" i="7"/>
  <c r="Q2" i="1"/>
  <c r="I32" i="6"/>
  <c r="H32" i="6"/>
  <c r="G32" i="6"/>
  <c r="F32" i="6"/>
  <c r="E32" i="6"/>
  <c r="D32" i="6"/>
  <c r="C32" i="6"/>
  <c r="B32" i="6"/>
  <c r="I31" i="6"/>
  <c r="H31" i="6"/>
  <c r="G31" i="6"/>
  <c r="F31" i="6"/>
  <c r="E31" i="6"/>
  <c r="D31" i="6"/>
  <c r="C31" i="6"/>
  <c r="B31" i="6"/>
  <c r="I30" i="6"/>
  <c r="H30" i="6"/>
  <c r="G30" i="6"/>
  <c r="F30" i="6"/>
  <c r="E30" i="6"/>
  <c r="D30" i="6"/>
  <c r="C30" i="6"/>
  <c r="B30" i="6"/>
  <c r="I29" i="6"/>
  <c r="H29" i="6"/>
  <c r="G29" i="6"/>
  <c r="F29" i="6"/>
  <c r="E29" i="6"/>
  <c r="D29" i="6"/>
  <c r="C29" i="6"/>
  <c r="B29" i="6"/>
  <c r="I28" i="6"/>
  <c r="H28" i="6"/>
  <c r="G28" i="6"/>
  <c r="F28" i="6"/>
  <c r="E28" i="6"/>
  <c r="D28" i="6"/>
  <c r="C28" i="6"/>
  <c r="B28" i="6"/>
  <c r="I27" i="6"/>
  <c r="H27" i="6"/>
  <c r="G27" i="6"/>
  <c r="F27" i="6"/>
  <c r="E27" i="6"/>
  <c r="D27" i="6"/>
  <c r="C27" i="6"/>
  <c r="B27" i="6"/>
  <c r="I26" i="6"/>
  <c r="H26" i="6"/>
  <c r="G26" i="6"/>
  <c r="F26" i="6"/>
  <c r="E26" i="6"/>
  <c r="D26" i="6"/>
  <c r="C26" i="6"/>
  <c r="B26" i="6"/>
  <c r="I25" i="6"/>
  <c r="H25" i="6"/>
  <c r="G25" i="6"/>
  <c r="F25" i="6"/>
  <c r="E25" i="6"/>
  <c r="D25" i="6"/>
  <c r="C25" i="6"/>
  <c r="B25" i="6"/>
  <c r="I24" i="6"/>
  <c r="H24" i="6"/>
  <c r="G24" i="6"/>
  <c r="F24" i="6"/>
  <c r="E24" i="6"/>
  <c r="D24" i="6"/>
  <c r="C24" i="6"/>
  <c r="B24" i="6"/>
  <c r="I23" i="6"/>
  <c r="H23" i="6"/>
  <c r="G23" i="6"/>
  <c r="F23" i="6"/>
  <c r="E23" i="6"/>
  <c r="D23" i="6"/>
  <c r="C23" i="6"/>
  <c r="B23" i="6"/>
  <c r="I22" i="6"/>
  <c r="H22" i="6"/>
  <c r="G22" i="6"/>
  <c r="F22" i="6"/>
  <c r="E22" i="6"/>
  <c r="D22" i="6"/>
  <c r="C22" i="6"/>
  <c r="B22" i="6"/>
  <c r="I21" i="6"/>
  <c r="H21" i="6"/>
  <c r="G21" i="6"/>
  <c r="F21" i="6"/>
  <c r="E21" i="6"/>
  <c r="D21" i="6"/>
  <c r="C21" i="6"/>
  <c r="B21" i="6"/>
  <c r="I20" i="6"/>
  <c r="H20" i="6"/>
  <c r="G20" i="6"/>
  <c r="F20" i="6"/>
  <c r="E20" i="6"/>
  <c r="D20" i="6"/>
  <c r="C20" i="6"/>
  <c r="B20" i="6"/>
  <c r="I19" i="6"/>
  <c r="H19" i="6"/>
  <c r="G19" i="6"/>
  <c r="F19" i="6"/>
  <c r="E19" i="6"/>
  <c r="D19" i="6"/>
  <c r="C19" i="6"/>
  <c r="B19" i="6"/>
  <c r="I18" i="6"/>
  <c r="H18" i="6"/>
  <c r="G18" i="6"/>
  <c r="F18" i="6"/>
  <c r="E18" i="6"/>
  <c r="D18" i="6"/>
  <c r="C18" i="6"/>
  <c r="B18" i="6"/>
  <c r="I17" i="6"/>
  <c r="H17" i="6"/>
  <c r="G17" i="6"/>
  <c r="F17" i="6"/>
  <c r="E17" i="6"/>
  <c r="D17" i="6"/>
  <c r="C17" i="6"/>
  <c r="B17" i="6"/>
  <c r="I16" i="6"/>
  <c r="H16" i="6"/>
  <c r="G16" i="6"/>
  <c r="F16" i="6"/>
  <c r="E16" i="6"/>
  <c r="D16" i="6"/>
  <c r="C16" i="6"/>
  <c r="B16" i="6"/>
  <c r="I15" i="6"/>
  <c r="H15" i="6"/>
  <c r="G15" i="6"/>
  <c r="F15" i="6"/>
  <c r="E15" i="6"/>
  <c r="D15" i="6"/>
  <c r="C15" i="6"/>
  <c r="B15" i="6"/>
  <c r="I14" i="6"/>
  <c r="H14" i="6"/>
  <c r="G14" i="6"/>
  <c r="F14" i="6"/>
  <c r="E14" i="6"/>
  <c r="D14" i="6"/>
  <c r="C14" i="6"/>
  <c r="B14" i="6"/>
  <c r="I13" i="6"/>
  <c r="H13" i="6"/>
  <c r="G13" i="6"/>
  <c r="F13" i="6"/>
  <c r="E13" i="6"/>
  <c r="D13" i="6"/>
  <c r="C13" i="6"/>
  <c r="B13" i="6"/>
  <c r="I12" i="6"/>
  <c r="H12" i="6"/>
  <c r="G12" i="6"/>
  <c r="F12" i="6"/>
  <c r="E12" i="6"/>
  <c r="D12" i="6"/>
  <c r="C12" i="6"/>
  <c r="B12" i="6"/>
  <c r="I11" i="6"/>
  <c r="H11" i="6"/>
  <c r="G11" i="6"/>
  <c r="F11" i="6"/>
  <c r="E11" i="6"/>
  <c r="D11" i="6"/>
  <c r="C11" i="6"/>
  <c r="B11" i="6"/>
  <c r="I10" i="6"/>
  <c r="H10" i="6"/>
  <c r="G10" i="6"/>
  <c r="F10" i="6"/>
  <c r="E10" i="6"/>
  <c r="D10" i="6"/>
  <c r="C10" i="6"/>
  <c r="B10" i="6"/>
  <c r="I9" i="6"/>
  <c r="H9" i="6"/>
  <c r="G9" i="6"/>
  <c r="F9" i="6"/>
  <c r="E9" i="6"/>
  <c r="D9" i="6"/>
  <c r="C9" i="6"/>
  <c r="B9" i="6"/>
  <c r="I8" i="6"/>
  <c r="H8" i="6"/>
  <c r="G8" i="6"/>
  <c r="F8" i="6"/>
  <c r="E8" i="6"/>
  <c r="D8" i="6"/>
  <c r="C8" i="6"/>
  <c r="B8" i="6"/>
  <c r="I7" i="6"/>
  <c r="H7" i="6"/>
  <c r="G7" i="6"/>
  <c r="F7" i="6"/>
  <c r="E7" i="6"/>
  <c r="D7" i="6"/>
  <c r="C7" i="6"/>
  <c r="B7" i="6"/>
  <c r="I6" i="6"/>
  <c r="H6" i="6"/>
  <c r="G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I2" i="6"/>
  <c r="H2" i="6"/>
  <c r="G2" i="6"/>
  <c r="F2" i="6"/>
  <c r="E2" i="6"/>
  <c r="D2" i="6"/>
  <c r="C2" i="6"/>
  <c r="B2" i="6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D3" i="4"/>
  <c r="F3" i="4" s="1"/>
  <c r="D4" i="4"/>
  <c r="E4" i="4" s="1"/>
  <c r="D5" i="4"/>
  <c r="D6" i="4"/>
  <c r="D7" i="4"/>
  <c r="E7" i="4" s="1"/>
  <c r="D8" i="4"/>
  <c r="E8" i="4" s="1"/>
  <c r="D9" i="4"/>
  <c r="E9" i="4" s="1"/>
  <c r="D10" i="4"/>
  <c r="E10" i="4" s="1"/>
  <c r="D11" i="4"/>
  <c r="E11" i="4" s="1"/>
  <c r="D12" i="4"/>
  <c r="D13" i="4"/>
  <c r="D14" i="4"/>
  <c r="E14" i="4" s="1"/>
  <c r="D15" i="4"/>
  <c r="E15" i="4" s="1"/>
  <c r="D16" i="4"/>
  <c r="D17" i="4"/>
  <c r="D18" i="4"/>
  <c r="D19" i="4"/>
  <c r="F19" i="4" s="1"/>
  <c r="D20" i="4"/>
  <c r="E20" i="4" s="1"/>
  <c r="D21" i="4"/>
  <c r="D22" i="4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D30" i="4"/>
  <c r="E30" i="4" s="1"/>
  <c r="D31" i="4"/>
  <c r="E31" i="4" s="1"/>
  <c r="D32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P2" i="2"/>
  <c r="O2" i="2"/>
  <c r="N2" i="2"/>
  <c r="M2" i="2"/>
  <c r="L2" i="2"/>
  <c r="O6" i="3"/>
  <c r="O5" i="3"/>
  <c r="O4" i="3"/>
  <c r="O3" i="3"/>
  <c r="O2" i="3"/>
  <c r="E2" i="2"/>
  <c r="D2" i="2"/>
  <c r="C2" i="2"/>
  <c r="B2" i="2"/>
  <c r="O11" i="3"/>
  <c r="O12" i="3"/>
  <c r="O13" i="3"/>
  <c r="O10" i="3"/>
  <c r="L31" i="3"/>
  <c r="K31" i="3"/>
  <c r="J31" i="3"/>
  <c r="I31" i="3"/>
  <c r="H31" i="3"/>
  <c r="G31" i="3"/>
  <c r="F31" i="3"/>
  <c r="E31" i="3"/>
  <c r="D31" i="3"/>
  <c r="C31" i="3"/>
  <c r="B31" i="3"/>
  <c r="L30" i="3"/>
  <c r="K30" i="3"/>
  <c r="J30" i="3"/>
  <c r="I30" i="3"/>
  <c r="H30" i="3"/>
  <c r="G30" i="3"/>
  <c r="F30" i="3"/>
  <c r="E30" i="3"/>
  <c r="D30" i="3"/>
  <c r="C30" i="3"/>
  <c r="B30" i="3"/>
  <c r="L29" i="3"/>
  <c r="K29" i="3"/>
  <c r="J29" i="3"/>
  <c r="I29" i="3"/>
  <c r="H29" i="3"/>
  <c r="G29" i="3"/>
  <c r="F29" i="3"/>
  <c r="E29" i="3"/>
  <c r="D29" i="3"/>
  <c r="C29" i="3"/>
  <c r="B29" i="3"/>
  <c r="L28" i="3"/>
  <c r="K28" i="3"/>
  <c r="J28" i="3"/>
  <c r="I28" i="3"/>
  <c r="H28" i="3"/>
  <c r="G28" i="3"/>
  <c r="F28" i="3"/>
  <c r="E28" i="3"/>
  <c r="D28" i="3"/>
  <c r="C28" i="3"/>
  <c r="B28" i="3"/>
  <c r="L27" i="3"/>
  <c r="K27" i="3"/>
  <c r="J27" i="3"/>
  <c r="I27" i="3"/>
  <c r="H27" i="3"/>
  <c r="G27" i="3"/>
  <c r="F27" i="3"/>
  <c r="E27" i="3"/>
  <c r="D27" i="3"/>
  <c r="C27" i="3"/>
  <c r="B27" i="3"/>
  <c r="L26" i="3"/>
  <c r="K26" i="3"/>
  <c r="J26" i="3"/>
  <c r="I26" i="3"/>
  <c r="H26" i="3"/>
  <c r="G26" i="3"/>
  <c r="F26" i="3"/>
  <c r="E26" i="3"/>
  <c r="D26" i="3"/>
  <c r="C26" i="3"/>
  <c r="B26" i="3"/>
  <c r="L25" i="3"/>
  <c r="K25" i="3"/>
  <c r="J25" i="3"/>
  <c r="I25" i="3"/>
  <c r="H25" i="3"/>
  <c r="G25" i="3"/>
  <c r="F25" i="3"/>
  <c r="E25" i="3"/>
  <c r="D25" i="3"/>
  <c r="C25" i="3"/>
  <c r="B25" i="3"/>
  <c r="L24" i="3"/>
  <c r="K24" i="3"/>
  <c r="J24" i="3"/>
  <c r="I24" i="3"/>
  <c r="H24" i="3"/>
  <c r="G24" i="3"/>
  <c r="F24" i="3"/>
  <c r="E24" i="3"/>
  <c r="D24" i="3"/>
  <c r="C24" i="3"/>
  <c r="B24" i="3"/>
  <c r="L23" i="3"/>
  <c r="K23" i="3"/>
  <c r="J23" i="3"/>
  <c r="I23" i="3"/>
  <c r="H23" i="3"/>
  <c r="G23" i="3"/>
  <c r="F23" i="3"/>
  <c r="E23" i="3"/>
  <c r="D23" i="3"/>
  <c r="C23" i="3"/>
  <c r="B23" i="3"/>
  <c r="L22" i="3"/>
  <c r="K22" i="3"/>
  <c r="J22" i="3"/>
  <c r="I22" i="3"/>
  <c r="H22" i="3"/>
  <c r="G22" i="3"/>
  <c r="F22" i="3"/>
  <c r="E22" i="3"/>
  <c r="D22" i="3"/>
  <c r="C22" i="3"/>
  <c r="B22" i="3"/>
  <c r="L21" i="3"/>
  <c r="K21" i="3"/>
  <c r="J21" i="3"/>
  <c r="I21" i="3"/>
  <c r="H21" i="3"/>
  <c r="G21" i="3"/>
  <c r="F21" i="3"/>
  <c r="E21" i="3"/>
  <c r="D21" i="3"/>
  <c r="C21" i="3"/>
  <c r="B21" i="3"/>
  <c r="L20" i="3"/>
  <c r="K20" i="3"/>
  <c r="J20" i="3"/>
  <c r="I20" i="3"/>
  <c r="H20" i="3"/>
  <c r="G20" i="3"/>
  <c r="F20" i="3"/>
  <c r="E20" i="3"/>
  <c r="D20" i="3"/>
  <c r="C20" i="3"/>
  <c r="B20" i="3"/>
  <c r="L19" i="3"/>
  <c r="K19" i="3"/>
  <c r="J19" i="3"/>
  <c r="I19" i="3"/>
  <c r="H19" i="3"/>
  <c r="G19" i="3"/>
  <c r="F19" i="3"/>
  <c r="E19" i="3"/>
  <c r="D19" i="3"/>
  <c r="C19" i="3"/>
  <c r="B19" i="3"/>
  <c r="L18" i="3"/>
  <c r="K18" i="3"/>
  <c r="J18" i="3"/>
  <c r="I18" i="3"/>
  <c r="H18" i="3"/>
  <c r="G18" i="3"/>
  <c r="F18" i="3"/>
  <c r="E18" i="3"/>
  <c r="D18" i="3"/>
  <c r="C18" i="3"/>
  <c r="B18" i="3"/>
  <c r="L17" i="3"/>
  <c r="K17" i="3"/>
  <c r="J17" i="3"/>
  <c r="I17" i="3"/>
  <c r="H17" i="3"/>
  <c r="G17" i="3"/>
  <c r="F17" i="3"/>
  <c r="E17" i="3"/>
  <c r="D17" i="3"/>
  <c r="C17" i="3"/>
  <c r="B17" i="3"/>
  <c r="L16" i="3"/>
  <c r="K16" i="3"/>
  <c r="J16" i="3"/>
  <c r="I16" i="3"/>
  <c r="H16" i="3"/>
  <c r="G16" i="3"/>
  <c r="F16" i="3"/>
  <c r="E16" i="3"/>
  <c r="D16" i="3"/>
  <c r="C16" i="3"/>
  <c r="B16" i="3"/>
  <c r="L15" i="3"/>
  <c r="K15" i="3"/>
  <c r="J15" i="3"/>
  <c r="I15" i="3"/>
  <c r="H15" i="3"/>
  <c r="G15" i="3"/>
  <c r="F15" i="3"/>
  <c r="E15" i="3"/>
  <c r="D15" i="3"/>
  <c r="C15" i="3"/>
  <c r="B15" i="3"/>
  <c r="L14" i="3"/>
  <c r="K14" i="3"/>
  <c r="J14" i="3"/>
  <c r="I14" i="3"/>
  <c r="H14" i="3"/>
  <c r="G14" i="3"/>
  <c r="F14" i="3"/>
  <c r="E14" i="3"/>
  <c r="D14" i="3"/>
  <c r="C14" i="3"/>
  <c r="B14" i="3"/>
  <c r="L13" i="3"/>
  <c r="K13" i="3"/>
  <c r="J13" i="3"/>
  <c r="I13" i="3"/>
  <c r="H13" i="3"/>
  <c r="G13" i="3"/>
  <c r="F13" i="3"/>
  <c r="E13" i="3"/>
  <c r="D13" i="3"/>
  <c r="C13" i="3"/>
  <c r="B13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2" i="1"/>
  <c r="E32" i="4" l="1"/>
  <c r="F16" i="4"/>
  <c r="E21" i="4"/>
  <c r="E5" i="4"/>
  <c r="E18" i="4"/>
  <c r="E22" i="4"/>
  <c r="E6" i="4"/>
  <c r="E2" i="4"/>
  <c r="E17" i="4"/>
  <c r="E29" i="4"/>
  <c r="E13" i="4"/>
  <c r="E12" i="4"/>
  <c r="F22" i="4"/>
  <c r="F6" i="4"/>
  <c r="E16" i="4"/>
  <c r="F18" i="4"/>
  <c r="F2" i="4"/>
  <c r="F17" i="4"/>
  <c r="F32" i="4"/>
  <c r="F31" i="4"/>
  <c r="F15" i="4"/>
  <c r="F30" i="4"/>
  <c r="F14" i="4"/>
  <c r="F29" i="4"/>
  <c r="F13" i="4"/>
  <c r="F28" i="4"/>
  <c r="F12" i="4"/>
  <c r="F27" i="4"/>
  <c r="F11" i="4"/>
  <c r="F26" i="4"/>
  <c r="F10" i="4"/>
  <c r="F25" i="4"/>
  <c r="F9" i="4"/>
  <c r="F24" i="4"/>
  <c r="F8" i="4"/>
  <c r="F23" i="4"/>
  <c r="F7" i="4"/>
  <c r="E19" i="4"/>
  <c r="E3" i="4"/>
  <c r="F21" i="4"/>
  <c r="F5" i="4"/>
  <c r="F20" i="4"/>
  <c r="F4" i="4"/>
  <c r="P31" i="4"/>
  <c r="P3" i="4"/>
  <c r="P18" i="4"/>
  <c r="P32" i="4"/>
  <c r="P16" i="4"/>
  <c r="P15" i="4"/>
  <c r="P30" i="4"/>
  <c r="P14" i="4"/>
  <c r="P13" i="4"/>
  <c r="P19" i="4"/>
  <c r="P28" i="4"/>
  <c r="P12" i="4"/>
  <c r="P27" i="4"/>
  <c r="P11" i="4"/>
  <c r="P29" i="4"/>
  <c r="P26" i="4"/>
  <c r="P10" i="4"/>
  <c r="P25" i="4"/>
  <c r="P9" i="4"/>
  <c r="P23" i="4"/>
  <c r="P7" i="4"/>
  <c r="P24" i="4"/>
  <c r="P21" i="4"/>
  <c r="P5" i="4"/>
  <c r="P8" i="4"/>
  <c r="P20" i="4"/>
  <c r="P4" i="4"/>
  <c r="P17" i="4"/>
  <c r="Q12" i="4"/>
  <c r="Q13" i="4" s="1"/>
  <c r="P2" i="4"/>
  <c r="P6" i="4"/>
  <c r="P22" i="4"/>
  <c r="S3" i="1"/>
  <c r="S2" i="1"/>
  <c r="S8" i="1"/>
  <c r="S7" i="1"/>
  <c r="S6" i="1"/>
  <c r="S5" i="1"/>
  <c r="S4" i="1"/>
  <c r="P10" i="3"/>
  <c r="P12" i="3"/>
  <c r="P11" i="3"/>
  <c r="P13" i="3"/>
</calcChain>
</file>

<file path=xl/sharedStrings.xml><?xml version="1.0" encoding="utf-8"?>
<sst xmlns="http://schemas.openxmlformats.org/spreadsheetml/2006/main" count="85" uniqueCount="70">
  <si>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</si>
  <si>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</si>
  <si>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</si>
  <si>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</si>
  <si>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</si>
  <si>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</si>
  <si>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</si>
  <si>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</si>
  <si>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</si>
  <si>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</si>
  <si>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</si>
  <si>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</si>
  <si>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</si>
  <si>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</si>
  <si>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</si>
  <si>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Active Days</t>
  </si>
  <si>
    <t>Avg Distance</t>
  </si>
  <si>
    <t>Avg Active</t>
  </si>
  <si>
    <t>Avg Moderate</t>
  </si>
  <si>
    <t>Avg Light</t>
  </si>
  <si>
    <t>Calorie Avg</t>
  </si>
  <si>
    <t>AVG Minutes Active</t>
  </si>
  <si>
    <t>AVG Minutes Moderate</t>
  </si>
  <si>
    <t>AVG Minutes Light</t>
  </si>
  <si>
    <t>AVG Minutes Sedentary</t>
  </si>
  <si>
    <t>1SUN-7SAT</t>
  </si>
  <si>
    <t>Dev_Distance</t>
  </si>
  <si>
    <t>Dist</t>
  </si>
  <si>
    <t>Active</t>
  </si>
  <si>
    <t>Moderate</t>
  </si>
  <si>
    <t>Light</t>
  </si>
  <si>
    <t>Minutes</t>
  </si>
  <si>
    <t>Very Active</t>
  </si>
  <si>
    <t>Moderately Active</t>
  </si>
  <si>
    <t>Lightly Active</t>
  </si>
  <si>
    <t>Miles</t>
  </si>
  <si>
    <t>Dur</t>
  </si>
  <si>
    <t>Day</t>
  </si>
  <si>
    <t>Total Steps</t>
  </si>
  <si>
    <t>Sunday</t>
  </si>
  <si>
    <t>Monday</t>
  </si>
  <si>
    <t>Tuesday</t>
  </si>
  <si>
    <t>Wednesday</t>
  </si>
  <si>
    <t>Thursday</t>
  </si>
  <si>
    <t>Friday</t>
  </si>
  <si>
    <t>Saturday</t>
  </si>
  <si>
    <t>Avg of Day</t>
  </si>
  <si>
    <t>Weekday AVG</t>
  </si>
  <si>
    <t>Deviation</t>
  </si>
  <si>
    <t>Rank of Total Steps</t>
  </si>
  <si>
    <t>%Deviate</t>
  </si>
  <si>
    <t>AVG Active Minutes</t>
  </si>
  <si>
    <t>AVG Moderate Minutes</t>
  </si>
  <si>
    <t>AVG Light Minuts</t>
  </si>
  <si>
    <t>Active Minutes</t>
  </si>
  <si>
    <t>Moderate Minutes</t>
  </si>
  <si>
    <t>Light Minutes</t>
  </si>
  <si>
    <t>Sedentary Minutes</t>
  </si>
  <si>
    <t>AVG Active Distance</t>
  </si>
  <si>
    <t>AVG Moderate Distance</t>
  </si>
  <si>
    <t>AVG Light Distance</t>
  </si>
  <si>
    <t>Daily Active Distance</t>
  </si>
  <si>
    <t>Daily Moderate Distance</t>
  </si>
  <si>
    <t>Daily Light Distance</t>
  </si>
  <si>
    <t>Deviation Active</t>
  </si>
  <si>
    <t>Deviation Moderate</t>
  </si>
  <si>
    <t>Deviation Light</t>
  </si>
  <si>
    <t>Deviation Sedentary</t>
  </si>
  <si>
    <t>Average Weekly Totals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</si>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</sst>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5" fontId="0" fillId="0" borderId="0" xfId="0" applyNumberFormat="1"/>
    <xf numFmtId="1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</a:t>
            </a:r>
            <a:r>
              <a:rPr lang="en-US" baseline="0"/>
              <a:t> of Total User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Timelines!$B$1</c:f>
              <c:strCache>
                <c:ptCount val="1"/>
                <c:pt idx="0">
                  <c:v>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Timelines!$A$2:$A$32</c:f>
              <c:numCache>
                <c:formatCode>m/d/yyyy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Timelines!$B$2:$B$32</c:f>
              <c:numCache>
                <c:formatCode>General</c:formatCode>
                <c:ptCount val="31"/>
                <c:pt idx="0">
                  <c:v>247276</c:v>
                </c:pt>
                <c:pt idx="1">
                  <c:v>213179</c:v>
                </c:pt>
                <c:pt idx="2">
                  <c:v>240175</c:v>
                </c:pt>
                <c:pt idx="3">
                  <c:v>231496</c:v>
                </c:pt>
                <c:pt idx="4">
                  <c:v>246233</c:v>
                </c:pt>
                <c:pt idx="5">
                  <c:v>189420</c:v>
                </c:pt>
                <c:pt idx="6">
                  <c:v>239305</c:v>
                </c:pt>
                <c:pt idx="7">
                  <c:v>246634</c:v>
                </c:pt>
                <c:pt idx="8">
                  <c:v>243750</c:v>
                </c:pt>
                <c:pt idx="9">
                  <c:v>242447</c:v>
                </c:pt>
                <c:pt idx="10">
                  <c:v>227656</c:v>
                </c:pt>
                <c:pt idx="11">
                  <c:v>240941</c:v>
                </c:pt>
                <c:pt idx="12">
                  <c:v>218245</c:v>
                </c:pt>
                <c:pt idx="13">
                  <c:v>237538</c:v>
                </c:pt>
                <c:pt idx="14">
                  <c:v>240146</c:v>
                </c:pt>
                <c:pt idx="15">
                  <c:v>236861</c:v>
                </c:pt>
                <c:pt idx="16">
                  <c:v>234839</c:v>
                </c:pt>
                <c:pt idx="17">
                  <c:v>227987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F-4DCF-9D4B-2AC9F12F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92047"/>
        <c:axId val="938088719"/>
      </c:areaChart>
      <c:dateAx>
        <c:axId val="938092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8719"/>
        <c:crosses val="autoZero"/>
        <c:auto val="1"/>
        <c:lblOffset val="100"/>
        <c:baseTimeUnit val="days"/>
      </c:dateAx>
      <c:valAx>
        <c:axId val="9380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9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of the Week Step Averages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Timelines!$R$1</c:f>
              <c:strCache>
                <c:ptCount val="1"/>
                <c:pt idx="0">
                  <c:v>Total 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Timelines!$Q$2:$Q$8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Timelines!$R$2:$R$8</c:f>
              <c:numCache>
                <c:formatCode>0</c:formatCode>
                <c:ptCount val="7"/>
                <c:pt idx="0">
                  <c:v>6879.2222222222226</c:v>
                </c:pt>
                <c:pt idx="1">
                  <c:v>7793.0603448275861</c:v>
                </c:pt>
                <c:pt idx="2">
                  <c:v>8199.9724137931044</c:v>
                </c:pt>
                <c:pt idx="3">
                  <c:v>7485.363636363636</c:v>
                </c:pt>
                <c:pt idx="4">
                  <c:v>7455.6428571428569</c:v>
                </c:pt>
                <c:pt idx="5">
                  <c:v>7600.2184873949582</c:v>
                </c:pt>
                <c:pt idx="6">
                  <c:v>8010.8067226890753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D62-AC23-EE7BF67953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938607"/>
        <c:axId val="936939023"/>
      </c:barChart>
      <c:catAx>
        <c:axId val="9369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39023"/>
        <c:crosses val="autoZero"/>
        <c:auto val="1"/>
        <c:lblAlgn val="ctr"/>
        <c:lblOffset val="100"/>
        <c:noMultiLvlLbl val="0"/>
      </c:catAx>
      <c:valAx>
        <c:axId val="9369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Averages for Daily Distance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VIS!$B$1:$B$2</c:f>
              <c:strCache>
                <c:ptCount val="2"/>
                <c:pt idx="1">
                  <c:v>0-2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VIS!$A$3</c:f>
              <c:strCache>
                <c:ptCount val="1"/>
                <c:pt idx="0">
                  <c:v>Miles</c:v>
                </c:pt>
              </c:strCache>
            </c:strRef>
          </c:cat>
          <c:val>
            <c:numRef>
              <c:f>VIS!$B$3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5-49B0-99D5-8A478160EE5D}"/>
            </c:ext>
          </c:extLst>
        </c:ser>
        <c:ser>
          <c:idx val="1"/>
          <c:order val="1"/>
          <c:tx>
            <c:strRef>
              <c:f>VIS!$C$1:$C$2</c:f>
              <c:strCache>
                <c:ptCount val="2"/>
                <c:pt idx="1">
                  <c:v>2-5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VIS!$A$3</c:f>
              <c:strCache>
                <c:ptCount val="1"/>
                <c:pt idx="0">
                  <c:v>Miles</c:v>
                </c:pt>
              </c:strCache>
            </c:strRef>
          </c:cat>
          <c:val>
            <c:numRef>
              <c:f>VIS!$C$3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5-49B0-99D5-8A478160EE5D}"/>
            </c:ext>
          </c:extLst>
        </c:ser>
        <c:ser>
          <c:idx val="2"/>
          <c:order val="2"/>
          <c:tx>
            <c:strRef>
              <c:f>VIS!$D$1:$D$2</c:f>
              <c:strCache>
                <c:ptCount val="2"/>
                <c:pt idx="1">
                  <c:v>5-8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VIS!$A$3</c:f>
              <c:strCache>
                <c:ptCount val="1"/>
                <c:pt idx="0">
                  <c:v>Miles</c:v>
                </c:pt>
              </c:strCache>
            </c:strRef>
          </c:cat>
          <c:val>
            <c:numRef>
              <c:f>VIS!$D$3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5-49B0-99D5-8A478160EE5D}"/>
            </c:ext>
          </c:extLst>
        </c:ser>
        <c:ser>
          <c:idx val="3"/>
          <c:order val="3"/>
          <c:tx>
            <c:strRef>
              <c:f>VIS!$E$1:$E$2</c:f>
              <c:strCache>
                <c:ptCount val="2"/>
                <c:pt idx="1">
                  <c:v>8+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VIS!$A$3</c:f>
              <c:strCache>
                <c:ptCount val="1"/>
                <c:pt idx="0">
                  <c:v>Miles</c:v>
                </c:pt>
              </c:strCache>
            </c:strRef>
          </c:cat>
          <c:val>
            <c:numRef>
              <c:f>VIS!$E$3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5-49B0-99D5-8A478160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248847"/>
        <c:axId val="1418255503"/>
      </c:barChart>
      <c:catAx>
        <c:axId val="141824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55503"/>
        <c:crosses val="autoZero"/>
        <c:auto val="1"/>
        <c:lblAlgn val="ctr"/>
        <c:lblOffset val="100"/>
        <c:noMultiLvlLbl val="0"/>
      </c:catAx>
      <c:valAx>
        <c:axId val="14182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4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User Averages for Activity Duration and Intensity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VIS!$K$3</c:f>
              <c:strCache>
                <c:ptCount val="1"/>
                <c:pt idx="0">
                  <c:v>Very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VIS!$L$1:$P$2</c:f>
              <c:multiLvlStrCache>
                <c:ptCount val="5"/>
                <c:lvl>
                  <c:pt idx="0">
                    <c:v>0-10</c:v>
                  </c:pt>
                  <c:pt idx="1">
                    <c:v>10-20</c:v>
                  </c:pt>
                  <c:pt idx="2">
                    <c:v>20-30</c:v>
                  </c:pt>
                  <c:pt idx="3">
                    <c:v>30-40</c:v>
                  </c:pt>
                  <c:pt idx="4">
                    <c:v>40+</c:v>
                  </c:pt>
                </c:lvl>
                <c:lvl>
                  <c:pt idx="0">
                    <c:v>Minutes</c:v>
                  </c:pt>
                </c:lvl>
              </c:multiLvlStrCache>
            </c:multiLvlStrRef>
          </c:cat>
          <c:val>
            <c:numRef>
              <c:f>VIS!$L$3:$P$3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7-4796-9489-79247D206725}"/>
            </c:ext>
          </c:extLst>
        </c:ser>
        <c:ser>
          <c:idx val="1"/>
          <c:order val="1"/>
          <c:tx>
            <c:strRef>
              <c:f>VIS!$K$4</c:f>
              <c:strCache>
                <c:ptCount val="1"/>
                <c:pt idx="0">
                  <c:v>Moderately 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VIS!$L$1:$P$2</c:f>
              <c:multiLvlStrCache>
                <c:ptCount val="5"/>
                <c:lvl>
                  <c:pt idx="0">
                    <c:v>0-10</c:v>
                  </c:pt>
                  <c:pt idx="1">
                    <c:v>10-20</c:v>
                  </c:pt>
                  <c:pt idx="2">
                    <c:v>20-30</c:v>
                  </c:pt>
                  <c:pt idx="3">
                    <c:v>30-40</c:v>
                  </c:pt>
                  <c:pt idx="4">
                    <c:v>40+</c:v>
                  </c:pt>
                </c:lvl>
                <c:lvl>
                  <c:pt idx="0">
                    <c:v>Minutes</c:v>
                  </c:pt>
                </c:lvl>
              </c:multiLvlStrCache>
            </c:multiLvlStrRef>
          </c:cat>
          <c:val>
            <c:numRef>
              <c:f>VIS!$L$4:$P$4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7-4796-9489-79247D206725}"/>
            </c:ext>
          </c:extLst>
        </c:ser>
        <c:ser>
          <c:idx val="2"/>
          <c:order val="2"/>
          <c:tx>
            <c:strRef>
              <c:f>VIS!$K$5</c:f>
              <c:strCache>
                <c:ptCount val="1"/>
                <c:pt idx="0">
                  <c:v>Lightly 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VIS!$L$1:$P$2</c:f>
              <c:multiLvlStrCache>
                <c:ptCount val="5"/>
                <c:lvl>
                  <c:pt idx="0">
                    <c:v>0-10</c:v>
                  </c:pt>
                  <c:pt idx="1">
                    <c:v>10-20</c:v>
                  </c:pt>
                  <c:pt idx="2">
                    <c:v>20-30</c:v>
                  </c:pt>
                  <c:pt idx="3">
                    <c:v>30-40</c:v>
                  </c:pt>
                  <c:pt idx="4">
                    <c:v>40+</c:v>
                  </c:pt>
                </c:lvl>
                <c:lvl>
                  <c:pt idx="0">
                    <c:v>Minutes</c:v>
                  </c:pt>
                </c:lvl>
              </c:multiLvlStrCache>
            </c:multiLvlStrRef>
          </c:cat>
          <c:val>
            <c:numRef>
              <c:f>VIS!$L$5:$P$5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7-4796-9489-79247D206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879295"/>
        <c:axId val="1418883039"/>
      </c:barChart>
      <c:catAx>
        <c:axId val="14188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83039"/>
        <c:crosses val="autoZero"/>
        <c:auto val="1"/>
        <c:lblAlgn val="ctr"/>
        <c:lblOffset val="100"/>
        <c:noMultiLvlLbl val="0"/>
      </c:catAx>
      <c:valAx>
        <c:axId val="14188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99060</xdr:colOff>
      <xdr:row>0</xdr:row>
      <xdr:rowOff>0</xdr:rowOff>
    </xdr:from>
    <xdr:to>
      <xdr:col>33</xdr:col>
      <xdr:colOff>205740</xdr:colOff>
      <xdr:row>13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89B86-60C8-5E9F-151F-905DAB9D2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106680</xdr:colOff>
      <xdr:row>13</xdr:row>
      <xdr:rowOff>57150</xdr:rowOff>
    </xdr:from>
    <xdr:to>
      <xdr:col>27</xdr:col>
      <xdr:colOff>601980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53964-3225-602C-1229-9169C807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441960</xdr:colOff>
      <xdr:row>17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360146-5556-7F12-1727-40DC036E6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0</xdr:row>
      <xdr:rowOff>0</xdr:rowOff>
    </xdr:from>
    <xdr:to>
      <xdr:col>19</xdr:col>
      <xdr:colOff>38100</xdr:colOff>
      <xdr:row>22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05FE03-63E8-C970-C840-CA2F70973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A304-4E23-4C0B-973A-B00203807005}">
  <dimension ref="A1:S900"/>
  <sheetViews>
    <sheetView workbookViewId="0">
      <selection activeCell="J21" sqref="C11:J21"/>
    </sheetView>
  </sheetViews>
  <sheetFormatPr defaultRowHeight="14.4" x14ac:dyDescent="0.3"/>
  <cols>
    <col min="1" max="1" width="11" bestFit="1" customWidth="1"/>
    <col min="2" max="2" width="13.109375" bestFit="1" customWidth="1"/>
    <col min="16" max="16" width="10.21875" bestFit="1" customWidth="1"/>
    <col min="17" max="18" width="11" bestFit="1" customWidth="1"/>
    <col min="19" max="19" width="10.33203125" bestFit="1" customWidth="1"/>
    <col min="20" max="20" width="20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25</v>
      </c>
      <c r="S1">
        <v>0</v>
      </c>
    </row>
    <row r="2" spans="1:19" x14ac:dyDescent="0.3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P2">
        <f>WEEKDAY(B2)</f>
        <v>3</v>
      </c>
      <c r="Q2">
        <f>AVERAGE(N2:N900)</f>
        <v>990.0333704115684</v>
      </c>
      <c r="R2">
        <v>1</v>
      </c>
      <c r="S2">
        <f>COUNTIFS(C:C,0,P:P,$R2)</f>
        <v>11</v>
      </c>
    </row>
    <row r="3" spans="1:19" x14ac:dyDescent="0.3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P3">
        <f t="shared" ref="P3:P66" si="0">WEEKDAY(B3)</f>
        <v>4</v>
      </c>
      <c r="R3">
        <v>2</v>
      </c>
      <c r="S3">
        <f t="shared" ref="S3:S8" si="1">COUNTIFS(C:C,0,P:P,$R3)</f>
        <v>10</v>
      </c>
    </row>
    <row r="4" spans="1:19" x14ac:dyDescent="0.3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P4">
        <f t="shared" si="0"/>
        <v>5</v>
      </c>
      <c r="R4">
        <v>3</v>
      </c>
      <c r="S4">
        <f t="shared" si="1"/>
        <v>14</v>
      </c>
    </row>
    <row r="5" spans="1:19" x14ac:dyDescent="0.3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P5">
        <f t="shared" si="0"/>
        <v>6</v>
      </c>
      <c r="R5">
        <v>4</v>
      </c>
      <c r="S5">
        <f t="shared" si="1"/>
        <v>11</v>
      </c>
    </row>
    <row r="6" spans="1:19" x14ac:dyDescent="0.3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P6">
        <f t="shared" si="0"/>
        <v>7</v>
      </c>
      <c r="R6">
        <v>5</v>
      </c>
      <c r="S6">
        <f t="shared" si="1"/>
        <v>13</v>
      </c>
    </row>
    <row r="7" spans="1:19" x14ac:dyDescent="0.3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P7">
        <f t="shared" si="0"/>
        <v>1</v>
      </c>
      <c r="R7">
        <v>6</v>
      </c>
      <c r="S7">
        <f t="shared" si="1"/>
        <v>6</v>
      </c>
    </row>
    <row r="8" spans="1:19" x14ac:dyDescent="0.3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P8">
        <f t="shared" si="0"/>
        <v>2</v>
      </c>
      <c r="R8">
        <v>7</v>
      </c>
      <c r="S8">
        <f t="shared" si="1"/>
        <v>10</v>
      </c>
    </row>
    <row r="9" spans="1:19" x14ac:dyDescent="0.3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P9">
        <f t="shared" si="0"/>
        <v>3</v>
      </c>
    </row>
    <row r="10" spans="1:19" x14ac:dyDescent="0.3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P10">
        <f t="shared" si="0"/>
        <v>4</v>
      </c>
    </row>
    <row r="11" spans="1:19" x14ac:dyDescent="0.3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P11">
        <f t="shared" si="0"/>
        <v>5</v>
      </c>
    </row>
    <row r="12" spans="1:19" x14ac:dyDescent="0.3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P12">
        <f t="shared" si="0"/>
        <v>6</v>
      </c>
    </row>
    <row r="13" spans="1:19" x14ac:dyDescent="0.3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P13">
        <f t="shared" si="0"/>
        <v>7</v>
      </c>
    </row>
    <row r="14" spans="1:19" x14ac:dyDescent="0.3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P14">
        <f t="shared" si="0"/>
        <v>1</v>
      </c>
    </row>
    <row r="15" spans="1:19" x14ac:dyDescent="0.3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P15">
        <f t="shared" si="0"/>
        <v>2</v>
      </c>
    </row>
    <row r="16" spans="1:19" x14ac:dyDescent="0.3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P16">
        <f t="shared" si="0"/>
        <v>3</v>
      </c>
    </row>
    <row r="17" spans="1:16" x14ac:dyDescent="0.3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P17">
        <f t="shared" si="0"/>
        <v>4</v>
      </c>
    </row>
    <row r="18" spans="1:16" x14ac:dyDescent="0.3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P18">
        <f t="shared" si="0"/>
        <v>5</v>
      </c>
    </row>
    <row r="19" spans="1:16" x14ac:dyDescent="0.3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P19">
        <f t="shared" si="0"/>
        <v>6</v>
      </c>
    </row>
    <row r="20" spans="1:16" x14ac:dyDescent="0.3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P20">
        <f t="shared" si="0"/>
        <v>7</v>
      </c>
    </row>
    <row r="21" spans="1:16" x14ac:dyDescent="0.3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P21">
        <f t="shared" si="0"/>
        <v>1</v>
      </c>
    </row>
    <row r="22" spans="1:16" x14ac:dyDescent="0.3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P22">
        <f t="shared" si="0"/>
        <v>2</v>
      </c>
    </row>
    <row r="23" spans="1:16" x14ac:dyDescent="0.3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P23">
        <f t="shared" si="0"/>
        <v>3</v>
      </c>
    </row>
    <row r="24" spans="1:16" x14ac:dyDescent="0.3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P24">
        <f t="shared" si="0"/>
        <v>4</v>
      </c>
    </row>
    <row r="25" spans="1:16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P25">
        <f t="shared" si="0"/>
        <v>5</v>
      </c>
    </row>
    <row r="26" spans="1:16" x14ac:dyDescent="0.3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P26">
        <f t="shared" si="0"/>
        <v>6</v>
      </c>
    </row>
    <row r="27" spans="1:16" x14ac:dyDescent="0.3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P27">
        <f t="shared" si="0"/>
        <v>7</v>
      </c>
    </row>
    <row r="28" spans="1:16" x14ac:dyDescent="0.3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P28">
        <f t="shared" si="0"/>
        <v>1</v>
      </c>
    </row>
    <row r="29" spans="1:16" x14ac:dyDescent="0.3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P29">
        <f t="shared" si="0"/>
        <v>2</v>
      </c>
    </row>
    <row r="30" spans="1:16" x14ac:dyDescent="0.3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P30">
        <f t="shared" si="0"/>
        <v>3</v>
      </c>
    </row>
    <row r="31" spans="1:16" x14ac:dyDescent="0.3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P31">
        <f t="shared" si="0"/>
        <v>4</v>
      </c>
    </row>
    <row r="32" spans="1:16" x14ac:dyDescent="0.3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P32">
        <f t="shared" si="0"/>
        <v>5</v>
      </c>
    </row>
    <row r="33" spans="1:16" x14ac:dyDescent="0.3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P33">
        <f t="shared" si="0"/>
        <v>3</v>
      </c>
    </row>
    <row r="34" spans="1:16" x14ac:dyDescent="0.3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P34">
        <f t="shared" si="0"/>
        <v>4</v>
      </c>
    </row>
    <row r="35" spans="1:16" x14ac:dyDescent="0.3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  <c r="P35">
        <f t="shared" si="0"/>
        <v>5</v>
      </c>
    </row>
    <row r="36" spans="1:16" x14ac:dyDescent="0.3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  <c r="P36">
        <f t="shared" si="0"/>
        <v>6</v>
      </c>
    </row>
    <row r="37" spans="1:16" x14ac:dyDescent="0.3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  <c r="P37">
        <f t="shared" si="0"/>
        <v>7</v>
      </c>
    </row>
    <row r="38" spans="1:16" x14ac:dyDescent="0.3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  <c r="P38">
        <f t="shared" si="0"/>
        <v>1</v>
      </c>
    </row>
    <row r="39" spans="1:16" x14ac:dyDescent="0.3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  <c r="P39">
        <f t="shared" si="0"/>
        <v>2</v>
      </c>
    </row>
    <row r="40" spans="1:16" x14ac:dyDescent="0.3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  <c r="P40">
        <f t="shared" si="0"/>
        <v>3</v>
      </c>
    </row>
    <row r="41" spans="1:16" x14ac:dyDescent="0.3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  <c r="P41">
        <f t="shared" si="0"/>
        <v>4</v>
      </c>
    </row>
    <row r="42" spans="1:16" x14ac:dyDescent="0.3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  <c r="P42">
        <f t="shared" si="0"/>
        <v>5</v>
      </c>
    </row>
    <row r="43" spans="1:16" x14ac:dyDescent="0.3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  <c r="P43">
        <f t="shared" si="0"/>
        <v>6</v>
      </c>
    </row>
    <row r="44" spans="1:16" x14ac:dyDescent="0.3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  <c r="P44">
        <f t="shared" si="0"/>
        <v>7</v>
      </c>
    </row>
    <row r="45" spans="1:16" x14ac:dyDescent="0.3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  <c r="P45">
        <f t="shared" si="0"/>
        <v>1</v>
      </c>
    </row>
    <row r="46" spans="1:16" x14ac:dyDescent="0.3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  <c r="P46">
        <f t="shared" si="0"/>
        <v>2</v>
      </c>
    </row>
    <row r="47" spans="1:16" x14ac:dyDescent="0.3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  <c r="P47">
        <f t="shared" si="0"/>
        <v>3</v>
      </c>
    </row>
    <row r="48" spans="1:16" x14ac:dyDescent="0.3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  <c r="P48">
        <f t="shared" si="0"/>
        <v>4</v>
      </c>
    </row>
    <row r="49" spans="1:16" x14ac:dyDescent="0.3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  <c r="P49">
        <f t="shared" si="0"/>
        <v>5</v>
      </c>
    </row>
    <row r="50" spans="1:16" x14ac:dyDescent="0.3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  <c r="P50">
        <f t="shared" si="0"/>
        <v>6</v>
      </c>
    </row>
    <row r="51" spans="1:16" x14ac:dyDescent="0.3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  <c r="P51">
        <f t="shared" si="0"/>
        <v>7</v>
      </c>
    </row>
    <row r="52" spans="1:16" x14ac:dyDescent="0.3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  <c r="P52">
        <f t="shared" si="0"/>
        <v>1</v>
      </c>
    </row>
    <row r="53" spans="1:16" x14ac:dyDescent="0.3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  <c r="P53">
        <f t="shared" si="0"/>
        <v>2</v>
      </c>
    </row>
    <row r="54" spans="1:16" x14ac:dyDescent="0.3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  <c r="P54">
        <f t="shared" si="0"/>
        <v>3</v>
      </c>
    </row>
    <row r="55" spans="1:16" x14ac:dyDescent="0.3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  <c r="P55">
        <f t="shared" si="0"/>
        <v>4</v>
      </c>
    </row>
    <row r="56" spans="1:16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  <c r="P56">
        <f t="shared" si="0"/>
        <v>5</v>
      </c>
    </row>
    <row r="57" spans="1:16" x14ac:dyDescent="0.3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  <c r="P57">
        <f t="shared" si="0"/>
        <v>6</v>
      </c>
    </row>
    <row r="58" spans="1:16" x14ac:dyDescent="0.3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  <c r="P58">
        <f t="shared" si="0"/>
        <v>7</v>
      </c>
    </row>
    <row r="59" spans="1:16" x14ac:dyDescent="0.3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  <c r="P59">
        <f t="shared" si="0"/>
        <v>1</v>
      </c>
    </row>
    <row r="60" spans="1:16" x14ac:dyDescent="0.3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  <c r="P60">
        <f t="shared" si="0"/>
        <v>2</v>
      </c>
    </row>
    <row r="61" spans="1:16" x14ac:dyDescent="0.3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  <c r="P61">
        <f t="shared" si="0"/>
        <v>3</v>
      </c>
    </row>
    <row r="62" spans="1:16" x14ac:dyDescent="0.3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  <c r="P62">
        <f t="shared" si="0"/>
        <v>4</v>
      </c>
    </row>
    <row r="63" spans="1:16" x14ac:dyDescent="0.3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  <c r="P63">
        <f t="shared" si="0"/>
        <v>5</v>
      </c>
    </row>
    <row r="64" spans="1:16" x14ac:dyDescent="0.3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  <c r="P64">
        <f t="shared" si="0"/>
        <v>3</v>
      </c>
    </row>
    <row r="65" spans="1:16" x14ac:dyDescent="0.3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  <c r="P65">
        <f t="shared" si="0"/>
        <v>4</v>
      </c>
    </row>
    <row r="66" spans="1:16" x14ac:dyDescent="0.3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  <c r="P66">
        <f t="shared" si="0"/>
        <v>5</v>
      </c>
    </row>
    <row r="67" spans="1:16" x14ac:dyDescent="0.3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  <c r="P67">
        <f t="shared" ref="P67:P130" si="2">WEEKDAY(B67)</f>
        <v>6</v>
      </c>
    </row>
    <row r="68" spans="1:16" x14ac:dyDescent="0.3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  <c r="P68">
        <f t="shared" si="2"/>
        <v>7</v>
      </c>
    </row>
    <row r="69" spans="1:16" x14ac:dyDescent="0.3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  <c r="P69">
        <f t="shared" si="2"/>
        <v>1</v>
      </c>
    </row>
    <row r="70" spans="1:16" x14ac:dyDescent="0.3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  <c r="P70">
        <f t="shared" si="2"/>
        <v>2</v>
      </c>
    </row>
    <row r="71" spans="1:16" x14ac:dyDescent="0.3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  <c r="P71">
        <f t="shared" si="2"/>
        <v>3</v>
      </c>
    </row>
    <row r="72" spans="1:16" x14ac:dyDescent="0.3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  <c r="P72">
        <f t="shared" si="2"/>
        <v>4</v>
      </c>
    </row>
    <row r="73" spans="1:16" x14ac:dyDescent="0.3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  <c r="P73">
        <f t="shared" si="2"/>
        <v>5</v>
      </c>
    </row>
    <row r="74" spans="1:16" x14ac:dyDescent="0.3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  <c r="P74">
        <f t="shared" si="2"/>
        <v>6</v>
      </c>
    </row>
    <row r="75" spans="1:16" x14ac:dyDescent="0.3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  <c r="P75">
        <f t="shared" si="2"/>
        <v>7</v>
      </c>
    </row>
    <row r="76" spans="1:16" x14ac:dyDescent="0.3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  <c r="P76">
        <f t="shared" si="2"/>
        <v>1</v>
      </c>
    </row>
    <row r="77" spans="1:16" x14ac:dyDescent="0.3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  <c r="P77">
        <f t="shared" si="2"/>
        <v>2</v>
      </c>
    </row>
    <row r="78" spans="1:16" x14ac:dyDescent="0.3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  <c r="P78">
        <f t="shared" si="2"/>
        <v>3</v>
      </c>
    </row>
    <row r="79" spans="1:16" x14ac:dyDescent="0.3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  <c r="P79">
        <f t="shared" si="2"/>
        <v>4</v>
      </c>
    </row>
    <row r="80" spans="1:16" x14ac:dyDescent="0.3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  <c r="P80">
        <f t="shared" si="2"/>
        <v>5</v>
      </c>
    </row>
    <row r="81" spans="1:16" x14ac:dyDescent="0.3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  <c r="P81">
        <f t="shared" si="2"/>
        <v>6</v>
      </c>
    </row>
    <row r="82" spans="1:16" x14ac:dyDescent="0.3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  <c r="P82">
        <f t="shared" si="2"/>
        <v>7</v>
      </c>
    </row>
    <row r="83" spans="1:16" x14ac:dyDescent="0.3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  <c r="P83">
        <f t="shared" si="2"/>
        <v>1</v>
      </c>
    </row>
    <row r="84" spans="1:16" x14ac:dyDescent="0.3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  <c r="P84">
        <f t="shared" si="2"/>
        <v>2</v>
      </c>
    </row>
    <row r="85" spans="1:16" x14ac:dyDescent="0.3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  <c r="P85">
        <f t="shared" si="2"/>
        <v>3</v>
      </c>
    </row>
    <row r="86" spans="1:16" x14ac:dyDescent="0.3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  <c r="P86">
        <f t="shared" si="2"/>
        <v>4</v>
      </c>
    </row>
    <row r="87" spans="1:16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  <c r="P87">
        <f t="shared" si="2"/>
        <v>5</v>
      </c>
    </row>
    <row r="88" spans="1:16" x14ac:dyDescent="0.3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  <c r="P88">
        <f t="shared" si="2"/>
        <v>6</v>
      </c>
    </row>
    <row r="89" spans="1:16" x14ac:dyDescent="0.3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  <c r="P89">
        <f t="shared" si="2"/>
        <v>7</v>
      </c>
    </row>
    <row r="90" spans="1:16" x14ac:dyDescent="0.3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  <c r="P90">
        <f t="shared" si="2"/>
        <v>1</v>
      </c>
    </row>
    <row r="91" spans="1:16" x14ac:dyDescent="0.3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  <c r="P91">
        <f t="shared" si="2"/>
        <v>2</v>
      </c>
    </row>
    <row r="92" spans="1:16" x14ac:dyDescent="0.3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  <c r="P92">
        <f t="shared" si="2"/>
        <v>3</v>
      </c>
    </row>
    <row r="93" spans="1:16" x14ac:dyDescent="0.3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  <c r="P93">
        <f t="shared" si="2"/>
        <v>4</v>
      </c>
    </row>
    <row r="94" spans="1:16" x14ac:dyDescent="0.3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  <c r="P94">
        <f t="shared" si="2"/>
        <v>3</v>
      </c>
    </row>
    <row r="95" spans="1:16" x14ac:dyDescent="0.3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  <c r="P95">
        <f t="shared" si="2"/>
        <v>4</v>
      </c>
    </row>
    <row r="96" spans="1:16" x14ac:dyDescent="0.3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  <c r="P96">
        <f t="shared" si="2"/>
        <v>5</v>
      </c>
    </row>
    <row r="97" spans="1:16" x14ac:dyDescent="0.3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  <c r="P97">
        <f t="shared" si="2"/>
        <v>6</v>
      </c>
    </row>
    <row r="98" spans="1:16" x14ac:dyDescent="0.3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  <c r="P98">
        <f t="shared" si="2"/>
        <v>7</v>
      </c>
    </row>
    <row r="99" spans="1:16" x14ac:dyDescent="0.3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  <c r="P99">
        <f t="shared" si="2"/>
        <v>1</v>
      </c>
    </row>
    <row r="100" spans="1:16" x14ac:dyDescent="0.3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  <c r="P100">
        <f t="shared" si="2"/>
        <v>2</v>
      </c>
    </row>
    <row r="101" spans="1:16" x14ac:dyDescent="0.3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  <c r="P101">
        <f t="shared" si="2"/>
        <v>3</v>
      </c>
    </row>
    <row r="102" spans="1:16" x14ac:dyDescent="0.3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  <c r="P102">
        <f t="shared" si="2"/>
        <v>4</v>
      </c>
    </row>
    <row r="103" spans="1:16" x14ac:dyDescent="0.3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  <c r="P103">
        <f t="shared" si="2"/>
        <v>5</v>
      </c>
    </row>
    <row r="104" spans="1:16" x14ac:dyDescent="0.3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  <c r="P104">
        <f t="shared" si="2"/>
        <v>6</v>
      </c>
    </row>
    <row r="105" spans="1:16" x14ac:dyDescent="0.3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  <c r="P105">
        <f t="shared" si="2"/>
        <v>7</v>
      </c>
    </row>
    <row r="106" spans="1:16" x14ac:dyDescent="0.3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  <c r="P106">
        <f t="shared" si="2"/>
        <v>1</v>
      </c>
    </row>
    <row r="107" spans="1:16" x14ac:dyDescent="0.3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  <c r="P107">
        <f t="shared" si="2"/>
        <v>2</v>
      </c>
    </row>
    <row r="108" spans="1:16" x14ac:dyDescent="0.3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  <c r="P108">
        <f t="shared" si="2"/>
        <v>3</v>
      </c>
    </row>
    <row r="109" spans="1:16" x14ac:dyDescent="0.3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  <c r="P109">
        <f t="shared" si="2"/>
        <v>4</v>
      </c>
    </row>
    <row r="110" spans="1:16" x14ac:dyDescent="0.3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  <c r="P110">
        <f t="shared" si="2"/>
        <v>5</v>
      </c>
    </row>
    <row r="111" spans="1:16" x14ac:dyDescent="0.3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  <c r="P111">
        <f t="shared" si="2"/>
        <v>6</v>
      </c>
    </row>
    <row r="112" spans="1:16" x14ac:dyDescent="0.3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  <c r="P112">
        <f t="shared" si="2"/>
        <v>7</v>
      </c>
    </row>
    <row r="113" spans="1:16" x14ac:dyDescent="0.3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  <c r="P113">
        <f t="shared" si="2"/>
        <v>1</v>
      </c>
    </row>
    <row r="114" spans="1:16" x14ac:dyDescent="0.3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  <c r="P114">
        <f t="shared" si="2"/>
        <v>2</v>
      </c>
    </row>
    <row r="115" spans="1:16" x14ac:dyDescent="0.3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  <c r="P115">
        <f t="shared" si="2"/>
        <v>3</v>
      </c>
    </row>
    <row r="116" spans="1:16" x14ac:dyDescent="0.3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  <c r="P116">
        <f t="shared" si="2"/>
        <v>4</v>
      </c>
    </row>
    <row r="117" spans="1:16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  <c r="P117">
        <f t="shared" si="2"/>
        <v>5</v>
      </c>
    </row>
    <row r="118" spans="1:16" x14ac:dyDescent="0.3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  <c r="P118">
        <f t="shared" si="2"/>
        <v>6</v>
      </c>
    </row>
    <row r="119" spans="1:16" x14ac:dyDescent="0.3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  <c r="P119">
        <f t="shared" si="2"/>
        <v>7</v>
      </c>
    </row>
    <row r="120" spans="1:16" x14ac:dyDescent="0.3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  <c r="P120">
        <f t="shared" si="2"/>
        <v>1</v>
      </c>
    </row>
    <row r="121" spans="1:16" x14ac:dyDescent="0.3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  <c r="P121">
        <f t="shared" si="2"/>
        <v>2</v>
      </c>
    </row>
    <row r="122" spans="1:16" x14ac:dyDescent="0.3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  <c r="P122">
        <f t="shared" si="2"/>
        <v>3</v>
      </c>
    </row>
    <row r="123" spans="1:16" x14ac:dyDescent="0.3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  <c r="P123">
        <f t="shared" si="2"/>
        <v>4</v>
      </c>
    </row>
    <row r="124" spans="1:16" x14ac:dyDescent="0.3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  <c r="P124">
        <f t="shared" si="2"/>
        <v>5</v>
      </c>
    </row>
    <row r="125" spans="1:16" x14ac:dyDescent="0.3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  <c r="P125">
        <f t="shared" si="2"/>
        <v>3</v>
      </c>
    </row>
    <row r="126" spans="1:16" x14ac:dyDescent="0.3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  <c r="P126">
        <f t="shared" si="2"/>
        <v>4</v>
      </c>
    </row>
    <row r="127" spans="1:16" x14ac:dyDescent="0.3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  <c r="P127">
        <f t="shared" si="2"/>
        <v>5</v>
      </c>
    </row>
    <row r="128" spans="1:16" x14ac:dyDescent="0.3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  <c r="P128">
        <f t="shared" si="2"/>
        <v>6</v>
      </c>
    </row>
    <row r="129" spans="1:16" x14ac:dyDescent="0.3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  <c r="P129">
        <f t="shared" si="2"/>
        <v>7</v>
      </c>
    </row>
    <row r="130" spans="1:16" x14ac:dyDescent="0.3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  <c r="P130">
        <f t="shared" si="2"/>
        <v>1</v>
      </c>
    </row>
    <row r="131" spans="1:16" x14ac:dyDescent="0.3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  <c r="P131">
        <f t="shared" ref="P131:P194" si="3">WEEKDAY(B131)</f>
        <v>2</v>
      </c>
    </row>
    <row r="132" spans="1:16" x14ac:dyDescent="0.3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  <c r="P132">
        <f t="shared" si="3"/>
        <v>3</v>
      </c>
    </row>
    <row r="133" spans="1:16" x14ac:dyDescent="0.3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  <c r="P133">
        <f t="shared" si="3"/>
        <v>4</v>
      </c>
    </row>
    <row r="134" spans="1:16" x14ac:dyDescent="0.3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  <c r="P134">
        <f t="shared" si="3"/>
        <v>5</v>
      </c>
    </row>
    <row r="135" spans="1:16" x14ac:dyDescent="0.3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  <c r="P135">
        <f t="shared" si="3"/>
        <v>6</v>
      </c>
    </row>
    <row r="136" spans="1:16" x14ac:dyDescent="0.3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  <c r="P136">
        <f t="shared" si="3"/>
        <v>7</v>
      </c>
    </row>
    <row r="137" spans="1:16" x14ac:dyDescent="0.3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  <c r="P137">
        <f t="shared" si="3"/>
        <v>1</v>
      </c>
    </row>
    <row r="138" spans="1:16" x14ac:dyDescent="0.3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  <c r="P138">
        <f t="shared" si="3"/>
        <v>2</v>
      </c>
    </row>
    <row r="139" spans="1:16" x14ac:dyDescent="0.3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  <c r="P139">
        <f t="shared" si="3"/>
        <v>3</v>
      </c>
    </row>
    <row r="140" spans="1:16" x14ac:dyDescent="0.3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  <c r="P140">
        <f t="shared" si="3"/>
        <v>4</v>
      </c>
    </row>
    <row r="141" spans="1:16" x14ac:dyDescent="0.3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  <c r="P141">
        <f t="shared" si="3"/>
        <v>5</v>
      </c>
    </row>
    <row r="142" spans="1:16" x14ac:dyDescent="0.3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  <c r="P142">
        <f t="shared" si="3"/>
        <v>6</v>
      </c>
    </row>
    <row r="143" spans="1:16" x14ac:dyDescent="0.3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  <c r="P143">
        <f t="shared" si="3"/>
        <v>7</v>
      </c>
    </row>
    <row r="144" spans="1:16" x14ac:dyDescent="0.3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  <c r="P144">
        <f t="shared" si="3"/>
        <v>1</v>
      </c>
    </row>
    <row r="145" spans="1:16" x14ac:dyDescent="0.3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  <c r="P145">
        <f t="shared" si="3"/>
        <v>2</v>
      </c>
    </row>
    <row r="146" spans="1:16" x14ac:dyDescent="0.3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  <c r="P146">
        <f t="shared" si="3"/>
        <v>3</v>
      </c>
    </row>
    <row r="147" spans="1:16" x14ac:dyDescent="0.3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  <c r="P147">
        <f t="shared" si="3"/>
        <v>4</v>
      </c>
    </row>
    <row r="148" spans="1:16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  <c r="P148">
        <f t="shared" si="3"/>
        <v>5</v>
      </c>
    </row>
    <row r="149" spans="1:16" x14ac:dyDescent="0.3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  <c r="P149">
        <f t="shared" si="3"/>
        <v>6</v>
      </c>
    </row>
    <row r="150" spans="1:16" x14ac:dyDescent="0.3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  <c r="P150">
        <f t="shared" si="3"/>
        <v>7</v>
      </c>
    </row>
    <row r="151" spans="1:16" x14ac:dyDescent="0.3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  <c r="P151">
        <f t="shared" si="3"/>
        <v>1</v>
      </c>
    </row>
    <row r="152" spans="1:16" x14ac:dyDescent="0.3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  <c r="P152">
        <f t="shared" si="3"/>
        <v>2</v>
      </c>
    </row>
    <row r="153" spans="1:16" x14ac:dyDescent="0.3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  <c r="P153">
        <f t="shared" si="3"/>
        <v>3</v>
      </c>
    </row>
    <row r="154" spans="1:16" x14ac:dyDescent="0.3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  <c r="P154">
        <f t="shared" si="3"/>
        <v>4</v>
      </c>
    </row>
    <row r="155" spans="1:16" x14ac:dyDescent="0.3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  <c r="P155">
        <f t="shared" si="3"/>
        <v>5</v>
      </c>
    </row>
    <row r="156" spans="1:16" x14ac:dyDescent="0.3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  <c r="P156">
        <f t="shared" si="3"/>
        <v>3</v>
      </c>
    </row>
    <row r="157" spans="1:16" x14ac:dyDescent="0.3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  <c r="P157">
        <f t="shared" si="3"/>
        <v>4</v>
      </c>
    </row>
    <row r="158" spans="1:16" x14ac:dyDescent="0.3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  <c r="P158">
        <f t="shared" si="3"/>
        <v>5</v>
      </c>
    </row>
    <row r="159" spans="1:16" x14ac:dyDescent="0.3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  <c r="P159">
        <f t="shared" si="3"/>
        <v>6</v>
      </c>
    </row>
    <row r="160" spans="1:16" x14ac:dyDescent="0.3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  <c r="P160">
        <f t="shared" si="3"/>
        <v>7</v>
      </c>
    </row>
    <row r="161" spans="1:16" x14ac:dyDescent="0.3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  <c r="P161">
        <f t="shared" si="3"/>
        <v>1</v>
      </c>
    </row>
    <row r="162" spans="1:16" x14ac:dyDescent="0.3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  <c r="P162">
        <f t="shared" si="3"/>
        <v>2</v>
      </c>
    </row>
    <row r="163" spans="1:16" x14ac:dyDescent="0.3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  <c r="P163">
        <f t="shared" si="3"/>
        <v>3</v>
      </c>
    </row>
    <row r="164" spans="1:16" x14ac:dyDescent="0.3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  <c r="P164">
        <f t="shared" si="3"/>
        <v>4</v>
      </c>
    </row>
    <row r="165" spans="1:16" x14ac:dyDescent="0.3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  <c r="P165">
        <f t="shared" si="3"/>
        <v>5</v>
      </c>
    </row>
    <row r="166" spans="1:16" x14ac:dyDescent="0.3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  <c r="P166">
        <f t="shared" si="3"/>
        <v>6</v>
      </c>
    </row>
    <row r="167" spans="1:16" x14ac:dyDescent="0.3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  <c r="P167">
        <f t="shared" si="3"/>
        <v>7</v>
      </c>
    </row>
    <row r="168" spans="1:16" x14ac:dyDescent="0.3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  <c r="P168">
        <f t="shared" si="3"/>
        <v>1</v>
      </c>
    </row>
    <row r="169" spans="1:16" x14ac:dyDescent="0.3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  <c r="P169">
        <f t="shared" si="3"/>
        <v>2</v>
      </c>
    </row>
    <row r="170" spans="1:16" x14ac:dyDescent="0.3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  <c r="P170">
        <f t="shared" si="3"/>
        <v>3</v>
      </c>
    </row>
    <row r="171" spans="1:16" x14ac:dyDescent="0.3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  <c r="P171">
        <f t="shared" si="3"/>
        <v>4</v>
      </c>
    </row>
    <row r="172" spans="1:16" x14ac:dyDescent="0.3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  <c r="P172">
        <f t="shared" si="3"/>
        <v>5</v>
      </c>
    </row>
    <row r="173" spans="1:16" x14ac:dyDescent="0.3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  <c r="P173">
        <f t="shared" si="3"/>
        <v>6</v>
      </c>
    </row>
    <row r="174" spans="1:16" x14ac:dyDescent="0.3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  <c r="P174">
        <f t="shared" si="3"/>
        <v>7</v>
      </c>
    </row>
    <row r="175" spans="1:16" x14ac:dyDescent="0.3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  <c r="P175">
        <f t="shared" si="3"/>
        <v>1</v>
      </c>
    </row>
    <row r="176" spans="1:16" x14ac:dyDescent="0.3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  <c r="P176">
        <f t="shared" si="3"/>
        <v>2</v>
      </c>
    </row>
    <row r="177" spans="1:16" x14ac:dyDescent="0.3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  <c r="P177">
        <f t="shared" si="3"/>
        <v>3</v>
      </c>
    </row>
    <row r="178" spans="1:16" x14ac:dyDescent="0.3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  <c r="P178">
        <f t="shared" si="3"/>
        <v>4</v>
      </c>
    </row>
    <row r="179" spans="1:16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  <c r="P179">
        <f t="shared" si="3"/>
        <v>5</v>
      </c>
    </row>
    <row r="180" spans="1:16" x14ac:dyDescent="0.3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  <c r="P180">
        <f t="shared" si="3"/>
        <v>6</v>
      </c>
    </row>
    <row r="181" spans="1:16" x14ac:dyDescent="0.3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  <c r="P181">
        <f t="shared" si="3"/>
        <v>7</v>
      </c>
    </row>
    <row r="182" spans="1:16" x14ac:dyDescent="0.3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  <c r="P182">
        <f t="shared" si="3"/>
        <v>1</v>
      </c>
    </row>
    <row r="183" spans="1:16" x14ac:dyDescent="0.3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  <c r="P183">
        <f t="shared" si="3"/>
        <v>2</v>
      </c>
    </row>
    <row r="184" spans="1:16" x14ac:dyDescent="0.3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  <c r="P184">
        <f t="shared" si="3"/>
        <v>3</v>
      </c>
    </row>
    <row r="185" spans="1:16" x14ac:dyDescent="0.3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  <c r="P185">
        <f t="shared" si="3"/>
        <v>4</v>
      </c>
    </row>
    <row r="186" spans="1:16" x14ac:dyDescent="0.3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  <c r="P186">
        <f t="shared" si="3"/>
        <v>5</v>
      </c>
    </row>
    <row r="187" spans="1:16" x14ac:dyDescent="0.3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  <c r="P187">
        <f t="shared" si="3"/>
        <v>3</v>
      </c>
    </row>
    <row r="188" spans="1:16" x14ac:dyDescent="0.3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  <c r="P188">
        <f t="shared" si="3"/>
        <v>4</v>
      </c>
    </row>
    <row r="189" spans="1:16" x14ac:dyDescent="0.3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  <c r="P189">
        <f t="shared" si="3"/>
        <v>5</v>
      </c>
    </row>
    <row r="190" spans="1:16" x14ac:dyDescent="0.3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  <c r="P190">
        <f t="shared" si="3"/>
        <v>6</v>
      </c>
    </row>
    <row r="191" spans="1:16" x14ac:dyDescent="0.3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  <c r="P191">
        <f t="shared" si="3"/>
        <v>7</v>
      </c>
    </row>
    <row r="192" spans="1:16" x14ac:dyDescent="0.3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  <c r="P192">
        <f t="shared" si="3"/>
        <v>1</v>
      </c>
    </row>
    <row r="193" spans="1:16" x14ac:dyDescent="0.3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  <c r="P193">
        <f t="shared" si="3"/>
        <v>2</v>
      </c>
    </row>
    <row r="194" spans="1:16" x14ac:dyDescent="0.3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  <c r="P194">
        <f t="shared" si="3"/>
        <v>3</v>
      </c>
    </row>
    <row r="195" spans="1:16" x14ac:dyDescent="0.3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  <c r="P195">
        <f t="shared" ref="P195:P258" si="4">WEEKDAY(B195)</f>
        <v>4</v>
      </c>
    </row>
    <row r="196" spans="1:16" x14ac:dyDescent="0.3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  <c r="P196">
        <f t="shared" si="4"/>
        <v>5</v>
      </c>
    </row>
    <row r="197" spans="1:16" x14ac:dyDescent="0.3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  <c r="P197">
        <f t="shared" si="4"/>
        <v>6</v>
      </c>
    </row>
    <row r="198" spans="1:16" x14ac:dyDescent="0.3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  <c r="P198">
        <f t="shared" si="4"/>
        <v>7</v>
      </c>
    </row>
    <row r="199" spans="1:16" x14ac:dyDescent="0.3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  <c r="P199">
        <f t="shared" si="4"/>
        <v>1</v>
      </c>
    </row>
    <row r="200" spans="1:16" x14ac:dyDescent="0.3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  <c r="P200">
        <f t="shared" si="4"/>
        <v>2</v>
      </c>
    </row>
    <row r="201" spans="1:16" x14ac:dyDescent="0.3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  <c r="P201">
        <f t="shared" si="4"/>
        <v>3</v>
      </c>
    </row>
    <row r="202" spans="1:16" x14ac:dyDescent="0.3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  <c r="P202">
        <f t="shared" si="4"/>
        <v>4</v>
      </c>
    </row>
    <row r="203" spans="1:16" x14ac:dyDescent="0.3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  <c r="P203">
        <f t="shared" si="4"/>
        <v>5</v>
      </c>
    </row>
    <row r="204" spans="1:16" x14ac:dyDescent="0.3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  <c r="P204">
        <f t="shared" si="4"/>
        <v>6</v>
      </c>
    </row>
    <row r="205" spans="1:16" x14ac:dyDescent="0.3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  <c r="P205">
        <f t="shared" si="4"/>
        <v>7</v>
      </c>
    </row>
    <row r="206" spans="1:16" x14ac:dyDescent="0.3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  <c r="P206">
        <f t="shared" si="4"/>
        <v>1</v>
      </c>
    </row>
    <row r="207" spans="1:16" x14ac:dyDescent="0.3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  <c r="P207">
        <f t="shared" si="4"/>
        <v>2</v>
      </c>
    </row>
    <row r="208" spans="1:16" x14ac:dyDescent="0.3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  <c r="P208">
        <f t="shared" si="4"/>
        <v>3</v>
      </c>
    </row>
    <row r="209" spans="1:16" x14ac:dyDescent="0.3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  <c r="P209">
        <f t="shared" si="4"/>
        <v>4</v>
      </c>
    </row>
    <row r="210" spans="1:16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  <c r="P210">
        <f t="shared" si="4"/>
        <v>5</v>
      </c>
    </row>
    <row r="211" spans="1:16" x14ac:dyDescent="0.3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  <c r="P211">
        <f t="shared" si="4"/>
        <v>6</v>
      </c>
    </row>
    <row r="212" spans="1:16" x14ac:dyDescent="0.3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  <c r="P212">
        <f t="shared" si="4"/>
        <v>7</v>
      </c>
    </row>
    <row r="213" spans="1:16" x14ac:dyDescent="0.3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  <c r="P213">
        <f t="shared" si="4"/>
        <v>1</v>
      </c>
    </row>
    <row r="214" spans="1:16" x14ac:dyDescent="0.3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  <c r="P214">
        <f t="shared" si="4"/>
        <v>2</v>
      </c>
    </row>
    <row r="215" spans="1:16" x14ac:dyDescent="0.3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  <c r="P215">
        <f t="shared" si="4"/>
        <v>3</v>
      </c>
    </row>
    <row r="216" spans="1:16" x14ac:dyDescent="0.3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  <c r="P216">
        <f t="shared" si="4"/>
        <v>4</v>
      </c>
    </row>
    <row r="217" spans="1:16" x14ac:dyDescent="0.3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  <c r="P217">
        <f t="shared" si="4"/>
        <v>5</v>
      </c>
    </row>
    <row r="218" spans="1:16" x14ac:dyDescent="0.3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  <c r="P218">
        <f t="shared" si="4"/>
        <v>3</v>
      </c>
    </row>
    <row r="219" spans="1:16" x14ac:dyDescent="0.3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  <c r="P219">
        <f t="shared" si="4"/>
        <v>4</v>
      </c>
    </row>
    <row r="220" spans="1:16" x14ac:dyDescent="0.3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  <c r="P220">
        <f t="shared" si="4"/>
        <v>5</v>
      </c>
    </row>
    <row r="221" spans="1:16" x14ac:dyDescent="0.3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  <c r="P221">
        <f t="shared" si="4"/>
        <v>6</v>
      </c>
    </row>
    <row r="222" spans="1:16" x14ac:dyDescent="0.3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  <c r="P222">
        <f t="shared" si="4"/>
        <v>7</v>
      </c>
    </row>
    <row r="223" spans="1:16" x14ac:dyDescent="0.3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  <c r="P223">
        <f t="shared" si="4"/>
        <v>1</v>
      </c>
    </row>
    <row r="224" spans="1:16" x14ac:dyDescent="0.3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  <c r="P224">
        <f t="shared" si="4"/>
        <v>2</v>
      </c>
    </row>
    <row r="225" spans="1:16" x14ac:dyDescent="0.3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  <c r="P225">
        <f t="shared" si="4"/>
        <v>3</v>
      </c>
    </row>
    <row r="226" spans="1:16" x14ac:dyDescent="0.3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  <c r="P226">
        <f t="shared" si="4"/>
        <v>4</v>
      </c>
    </row>
    <row r="227" spans="1:16" x14ac:dyDescent="0.3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  <c r="P227">
        <f t="shared" si="4"/>
        <v>5</v>
      </c>
    </row>
    <row r="228" spans="1:16" x14ac:dyDescent="0.3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  <c r="P228">
        <f t="shared" si="4"/>
        <v>6</v>
      </c>
    </row>
    <row r="229" spans="1:16" x14ac:dyDescent="0.3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  <c r="P229">
        <f t="shared" si="4"/>
        <v>7</v>
      </c>
    </row>
    <row r="230" spans="1:16" x14ac:dyDescent="0.3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  <c r="P230">
        <f t="shared" si="4"/>
        <v>1</v>
      </c>
    </row>
    <row r="231" spans="1:16" x14ac:dyDescent="0.3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  <c r="P231">
        <f t="shared" si="4"/>
        <v>2</v>
      </c>
    </row>
    <row r="232" spans="1:16" x14ac:dyDescent="0.3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  <c r="P232">
        <f t="shared" si="4"/>
        <v>3</v>
      </c>
    </row>
    <row r="233" spans="1:16" x14ac:dyDescent="0.3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  <c r="P233">
        <f t="shared" si="4"/>
        <v>4</v>
      </c>
    </row>
    <row r="234" spans="1:16" x14ac:dyDescent="0.3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  <c r="P234">
        <f t="shared" si="4"/>
        <v>5</v>
      </c>
    </row>
    <row r="235" spans="1:16" x14ac:dyDescent="0.3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  <c r="P235">
        <f t="shared" si="4"/>
        <v>6</v>
      </c>
    </row>
    <row r="236" spans="1:16" x14ac:dyDescent="0.3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  <c r="P236">
        <f t="shared" si="4"/>
        <v>7</v>
      </c>
    </row>
    <row r="237" spans="1:16" x14ac:dyDescent="0.3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  <c r="P237">
        <f t="shared" si="4"/>
        <v>1</v>
      </c>
    </row>
    <row r="238" spans="1:16" x14ac:dyDescent="0.3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  <c r="P238">
        <f t="shared" si="4"/>
        <v>2</v>
      </c>
    </row>
    <row r="239" spans="1:16" x14ac:dyDescent="0.3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  <c r="P239">
        <f t="shared" si="4"/>
        <v>3</v>
      </c>
    </row>
    <row r="240" spans="1:16" x14ac:dyDescent="0.3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  <c r="P240">
        <f t="shared" si="4"/>
        <v>4</v>
      </c>
    </row>
    <row r="241" spans="1:16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  <c r="P241">
        <f t="shared" si="4"/>
        <v>5</v>
      </c>
    </row>
    <row r="242" spans="1:16" x14ac:dyDescent="0.3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  <c r="P242">
        <f t="shared" si="4"/>
        <v>6</v>
      </c>
    </row>
    <row r="243" spans="1:16" x14ac:dyDescent="0.3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  <c r="P243">
        <f t="shared" si="4"/>
        <v>7</v>
      </c>
    </row>
    <row r="244" spans="1:16" x14ac:dyDescent="0.3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  <c r="P244">
        <f t="shared" si="4"/>
        <v>1</v>
      </c>
    </row>
    <row r="245" spans="1:16" x14ac:dyDescent="0.3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  <c r="P245">
        <f t="shared" si="4"/>
        <v>2</v>
      </c>
    </row>
    <row r="246" spans="1:16" x14ac:dyDescent="0.3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  <c r="P246">
        <f t="shared" si="4"/>
        <v>3</v>
      </c>
    </row>
    <row r="247" spans="1:16" x14ac:dyDescent="0.3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  <c r="P247">
        <f t="shared" si="4"/>
        <v>4</v>
      </c>
    </row>
    <row r="248" spans="1:16" x14ac:dyDescent="0.3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  <c r="P248">
        <f t="shared" si="4"/>
        <v>5</v>
      </c>
    </row>
    <row r="249" spans="1:16" x14ac:dyDescent="0.3">
      <c r="A249">
        <v>2873212765</v>
      </c>
      <c r="B249" s="1">
        <v>42472</v>
      </c>
      <c r="C249">
        <v>8796</v>
      </c>
      <c r="D249">
        <v>5.9099998474121103</v>
      </c>
      <c r="E249">
        <v>5.9099998474121103</v>
      </c>
      <c r="F249">
        <v>0</v>
      </c>
      <c r="G249">
        <v>0.109999999403954</v>
      </c>
      <c r="H249">
        <v>0.93000000715255704</v>
      </c>
      <c r="I249">
        <v>4.8800001144409197</v>
      </c>
      <c r="J249">
        <v>0</v>
      </c>
      <c r="K249">
        <v>2</v>
      </c>
      <c r="L249">
        <v>21</v>
      </c>
      <c r="M249">
        <v>356</v>
      </c>
      <c r="N249">
        <v>1061</v>
      </c>
      <c r="O249">
        <v>1982</v>
      </c>
      <c r="P249">
        <f t="shared" si="4"/>
        <v>3</v>
      </c>
    </row>
    <row r="250" spans="1:16" x14ac:dyDescent="0.3">
      <c r="A250">
        <v>2873212765</v>
      </c>
      <c r="B250" s="1">
        <v>42473</v>
      </c>
      <c r="C250">
        <v>7618</v>
      </c>
      <c r="D250">
        <v>5.1199998855590803</v>
      </c>
      <c r="E250">
        <v>5.1199998855590803</v>
      </c>
      <c r="F250">
        <v>0</v>
      </c>
      <c r="G250">
        <v>0</v>
      </c>
      <c r="H250">
        <v>0.21999999880790699</v>
      </c>
      <c r="I250">
        <v>4.8800001144409197</v>
      </c>
      <c r="J250">
        <v>1.9999999552965199E-2</v>
      </c>
      <c r="K250">
        <v>0</v>
      </c>
      <c r="L250">
        <v>8</v>
      </c>
      <c r="M250">
        <v>404</v>
      </c>
      <c r="N250">
        <v>1028</v>
      </c>
      <c r="O250">
        <v>2004</v>
      </c>
      <c r="P250">
        <f t="shared" si="4"/>
        <v>4</v>
      </c>
    </row>
    <row r="251" spans="1:16" x14ac:dyDescent="0.3">
      <c r="A251">
        <v>2873212765</v>
      </c>
      <c r="B251" s="1">
        <v>42474</v>
      </c>
      <c r="C251">
        <v>7910</v>
      </c>
      <c r="D251">
        <v>5.3200001716613796</v>
      </c>
      <c r="E251">
        <v>5.3200001716613796</v>
      </c>
      <c r="F251">
        <v>0</v>
      </c>
      <c r="G251">
        <v>0</v>
      </c>
      <c r="H251">
        <v>0</v>
      </c>
      <c r="I251">
        <v>5.3200001716613796</v>
      </c>
      <c r="J251">
        <v>0</v>
      </c>
      <c r="K251">
        <v>0</v>
      </c>
      <c r="L251">
        <v>0</v>
      </c>
      <c r="M251">
        <v>331</v>
      </c>
      <c r="N251">
        <v>1109</v>
      </c>
      <c r="O251">
        <v>1893</v>
      </c>
      <c r="P251">
        <f t="shared" si="4"/>
        <v>5</v>
      </c>
    </row>
    <row r="252" spans="1:16" x14ac:dyDescent="0.3">
      <c r="A252">
        <v>2873212765</v>
      </c>
      <c r="B252" s="1">
        <v>42475</v>
      </c>
      <c r="C252">
        <v>8482</v>
      </c>
      <c r="D252">
        <v>5.6999998092651403</v>
      </c>
      <c r="E252">
        <v>5.6999998092651403</v>
      </c>
      <c r="F252">
        <v>0</v>
      </c>
      <c r="G252">
        <v>0</v>
      </c>
      <c r="H252">
        <v>0</v>
      </c>
      <c r="I252">
        <v>5.6900000572204599</v>
      </c>
      <c r="J252">
        <v>9.9999997764825804E-3</v>
      </c>
      <c r="K252">
        <v>0</v>
      </c>
      <c r="L252">
        <v>0</v>
      </c>
      <c r="M252">
        <v>448</v>
      </c>
      <c r="N252">
        <v>992</v>
      </c>
      <c r="O252">
        <v>2063</v>
      </c>
      <c r="P252">
        <f t="shared" si="4"/>
        <v>6</v>
      </c>
    </row>
    <row r="253" spans="1:16" x14ac:dyDescent="0.3">
      <c r="A253">
        <v>2873212765</v>
      </c>
      <c r="B253" s="1">
        <v>42476</v>
      </c>
      <c r="C253">
        <v>9685</v>
      </c>
      <c r="D253">
        <v>6.6500000953674299</v>
      </c>
      <c r="E253">
        <v>6.6500000953674299</v>
      </c>
      <c r="F253">
        <v>0</v>
      </c>
      <c r="G253">
        <v>3.1099998950958301</v>
      </c>
      <c r="H253">
        <v>1.9999999552965199E-2</v>
      </c>
      <c r="I253">
        <v>3.5099999904632599</v>
      </c>
      <c r="J253">
        <v>9.9999997764825804E-3</v>
      </c>
      <c r="K253">
        <v>47</v>
      </c>
      <c r="L253">
        <v>1</v>
      </c>
      <c r="M253">
        <v>305</v>
      </c>
      <c r="N253">
        <v>1087</v>
      </c>
      <c r="O253">
        <v>2148</v>
      </c>
      <c r="P253">
        <f t="shared" si="4"/>
        <v>7</v>
      </c>
    </row>
    <row r="254" spans="1:16" x14ac:dyDescent="0.3">
      <c r="A254">
        <v>2873212765</v>
      </c>
      <c r="B254" s="1">
        <v>42477</v>
      </c>
      <c r="C254">
        <v>2524</v>
      </c>
      <c r="D254">
        <v>1.70000004768372</v>
      </c>
      <c r="E254">
        <v>1.70000004768372</v>
      </c>
      <c r="F254">
        <v>0</v>
      </c>
      <c r="G254">
        <v>0</v>
      </c>
      <c r="H254">
        <v>0.34999999403953602</v>
      </c>
      <c r="I254">
        <v>1.3400000333786</v>
      </c>
      <c r="J254">
        <v>0</v>
      </c>
      <c r="K254">
        <v>0</v>
      </c>
      <c r="L254">
        <v>8</v>
      </c>
      <c r="M254">
        <v>160</v>
      </c>
      <c r="N254">
        <v>1272</v>
      </c>
      <c r="O254">
        <v>1529</v>
      </c>
      <c r="P254">
        <f t="shared" si="4"/>
        <v>1</v>
      </c>
    </row>
    <row r="255" spans="1:16" x14ac:dyDescent="0.3">
      <c r="A255">
        <v>2873212765</v>
      </c>
      <c r="B255" s="1">
        <v>42478</v>
      </c>
      <c r="C255">
        <v>7762</v>
      </c>
      <c r="D255">
        <v>5.2399997711181596</v>
      </c>
      <c r="E255">
        <v>5.2399997711181596</v>
      </c>
      <c r="F255">
        <v>0</v>
      </c>
      <c r="G255">
        <v>7.0000000298023196E-2</v>
      </c>
      <c r="H255">
        <v>0.28000000119209301</v>
      </c>
      <c r="I255">
        <v>4.8899998664856001</v>
      </c>
      <c r="J255">
        <v>0</v>
      </c>
      <c r="K255">
        <v>1</v>
      </c>
      <c r="L255">
        <v>6</v>
      </c>
      <c r="M255">
        <v>311</v>
      </c>
      <c r="N255">
        <v>1122</v>
      </c>
      <c r="O255">
        <v>1890</v>
      </c>
      <c r="P255">
        <f t="shared" si="4"/>
        <v>2</v>
      </c>
    </row>
    <row r="256" spans="1:16" x14ac:dyDescent="0.3">
      <c r="A256">
        <v>2873212765</v>
      </c>
      <c r="B256" s="1">
        <v>42479</v>
      </c>
      <c r="C256">
        <v>7948</v>
      </c>
      <c r="D256">
        <v>5.3699998855590803</v>
      </c>
      <c r="E256">
        <v>5.3699998855590803</v>
      </c>
      <c r="F256">
        <v>0</v>
      </c>
      <c r="G256">
        <v>0</v>
      </c>
      <c r="H256">
        <v>0</v>
      </c>
      <c r="I256">
        <v>5.3600001335143999</v>
      </c>
      <c r="J256">
        <v>0</v>
      </c>
      <c r="K256">
        <v>0</v>
      </c>
      <c r="L256">
        <v>0</v>
      </c>
      <c r="M256">
        <v>389</v>
      </c>
      <c r="N256">
        <v>1051</v>
      </c>
      <c r="O256">
        <v>1956</v>
      </c>
      <c r="P256">
        <f t="shared" si="4"/>
        <v>3</v>
      </c>
    </row>
    <row r="257" spans="1:16" x14ac:dyDescent="0.3">
      <c r="A257">
        <v>2873212765</v>
      </c>
      <c r="B257" s="1">
        <v>42480</v>
      </c>
      <c r="C257">
        <v>9202</v>
      </c>
      <c r="D257">
        <v>6.3000001907348597</v>
      </c>
      <c r="E257">
        <v>6.3000001907348597</v>
      </c>
      <c r="F257">
        <v>0</v>
      </c>
      <c r="G257">
        <v>1.5099999904632599</v>
      </c>
      <c r="H257">
        <v>0.119999997317791</v>
      </c>
      <c r="I257">
        <v>4.6599998474121103</v>
      </c>
      <c r="J257">
        <v>9.9999997764825804E-3</v>
      </c>
      <c r="K257">
        <v>22</v>
      </c>
      <c r="L257">
        <v>5</v>
      </c>
      <c r="M257">
        <v>378</v>
      </c>
      <c r="N257">
        <v>1035</v>
      </c>
      <c r="O257">
        <v>2094</v>
      </c>
      <c r="P257">
        <f t="shared" si="4"/>
        <v>4</v>
      </c>
    </row>
    <row r="258" spans="1:16" x14ac:dyDescent="0.3">
      <c r="A258">
        <v>2873212765</v>
      </c>
      <c r="B258" s="1">
        <v>42481</v>
      </c>
      <c r="C258">
        <v>8859</v>
      </c>
      <c r="D258">
        <v>5.9800000190734899</v>
      </c>
      <c r="E258">
        <v>5.9800000190734899</v>
      </c>
      <c r="F258">
        <v>0</v>
      </c>
      <c r="G258">
        <v>0.129999995231628</v>
      </c>
      <c r="H258">
        <v>0.37000000476837203</v>
      </c>
      <c r="I258">
        <v>5.4699997901916504</v>
      </c>
      <c r="J258">
        <v>9.9999997764825804E-3</v>
      </c>
      <c r="K258">
        <v>2</v>
      </c>
      <c r="L258">
        <v>10</v>
      </c>
      <c r="M258">
        <v>371</v>
      </c>
      <c r="N258">
        <v>1057</v>
      </c>
      <c r="O258">
        <v>1970</v>
      </c>
      <c r="P258">
        <f t="shared" si="4"/>
        <v>5</v>
      </c>
    </row>
    <row r="259" spans="1:16" x14ac:dyDescent="0.3">
      <c r="A259">
        <v>2873212765</v>
      </c>
      <c r="B259" s="1">
        <v>42482</v>
      </c>
      <c r="C259">
        <v>7286</v>
      </c>
      <c r="D259">
        <v>4.9000000953674299</v>
      </c>
      <c r="E259">
        <v>4.9000000953674299</v>
      </c>
      <c r="F259">
        <v>0</v>
      </c>
      <c r="G259">
        <v>0.46000000834464999</v>
      </c>
      <c r="H259">
        <v>0</v>
      </c>
      <c r="I259">
        <v>4.4200000762939498</v>
      </c>
      <c r="J259">
        <v>1.9999999552965199E-2</v>
      </c>
      <c r="K259">
        <v>46</v>
      </c>
      <c r="L259">
        <v>0</v>
      </c>
      <c r="M259">
        <v>366</v>
      </c>
      <c r="N259">
        <v>1028</v>
      </c>
      <c r="O259">
        <v>2241</v>
      </c>
      <c r="P259">
        <f t="shared" ref="P259:P322" si="5">WEEKDAY(B259)</f>
        <v>6</v>
      </c>
    </row>
    <row r="260" spans="1:16" x14ac:dyDescent="0.3">
      <c r="A260">
        <v>2873212765</v>
      </c>
      <c r="B260" s="1">
        <v>42483</v>
      </c>
      <c r="C260">
        <v>9317</v>
      </c>
      <c r="D260">
        <v>6.3499999046325701</v>
      </c>
      <c r="E260">
        <v>6.3499999046325701</v>
      </c>
      <c r="F260">
        <v>0</v>
      </c>
      <c r="G260">
        <v>2.0899999141693102</v>
      </c>
      <c r="H260">
        <v>0.230000004172325</v>
      </c>
      <c r="I260">
        <v>4.0199999809265101</v>
      </c>
      <c r="J260">
        <v>9.9999997764825804E-3</v>
      </c>
      <c r="K260">
        <v>28</v>
      </c>
      <c r="L260">
        <v>5</v>
      </c>
      <c r="M260">
        <v>330</v>
      </c>
      <c r="N260">
        <v>1077</v>
      </c>
      <c r="O260">
        <v>2021</v>
      </c>
      <c r="P260">
        <f t="shared" si="5"/>
        <v>7</v>
      </c>
    </row>
    <row r="261" spans="1:16" x14ac:dyDescent="0.3">
      <c r="A261">
        <v>2873212765</v>
      </c>
      <c r="B261" s="1">
        <v>42484</v>
      </c>
      <c r="C261">
        <v>6873</v>
      </c>
      <c r="D261">
        <v>4.6799998283386204</v>
      </c>
      <c r="E261">
        <v>4.6799998283386204</v>
      </c>
      <c r="F261">
        <v>0</v>
      </c>
      <c r="G261">
        <v>3</v>
      </c>
      <c r="H261">
        <v>5.9999998658895499E-2</v>
      </c>
      <c r="I261">
        <v>1.62000000476837</v>
      </c>
      <c r="J261">
        <v>0</v>
      </c>
      <c r="K261">
        <v>46</v>
      </c>
      <c r="L261">
        <v>1</v>
      </c>
      <c r="M261">
        <v>190</v>
      </c>
      <c r="N261">
        <v>1203</v>
      </c>
      <c r="O261">
        <v>1898</v>
      </c>
      <c r="P261">
        <f t="shared" si="5"/>
        <v>1</v>
      </c>
    </row>
    <row r="262" spans="1:16" x14ac:dyDescent="0.3">
      <c r="A262">
        <v>2873212765</v>
      </c>
      <c r="B262" s="1">
        <v>42485</v>
      </c>
      <c r="C262">
        <v>7373</v>
      </c>
      <c r="D262">
        <v>4.9499998092651403</v>
      </c>
      <c r="E262">
        <v>4.9499998092651403</v>
      </c>
      <c r="F262">
        <v>0</v>
      </c>
      <c r="G262">
        <v>0</v>
      </c>
      <c r="H262">
        <v>0</v>
      </c>
      <c r="I262">
        <v>4.9499998092651403</v>
      </c>
      <c r="J262">
        <v>0</v>
      </c>
      <c r="K262">
        <v>0</v>
      </c>
      <c r="L262">
        <v>0</v>
      </c>
      <c r="M262">
        <v>359</v>
      </c>
      <c r="N262">
        <v>1081</v>
      </c>
      <c r="O262">
        <v>1907</v>
      </c>
      <c r="P262">
        <f t="shared" si="5"/>
        <v>2</v>
      </c>
    </row>
    <row r="263" spans="1:16" x14ac:dyDescent="0.3">
      <c r="A263">
        <v>2873212765</v>
      </c>
      <c r="B263" s="1">
        <v>42486</v>
      </c>
      <c r="C263">
        <v>8242</v>
      </c>
      <c r="D263">
        <v>5.53999996185303</v>
      </c>
      <c r="E263">
        <v>5.53999996185303</v>
      </c>
      <c r="F263">
        <v>0</v>
      </c>
      <c r="G263">
        <v>0.119999997317791</v>
      </c>
      <c r="H263">
        <v>0.18000000715255701</v>
      </c>
      <c r="I263">
        <v>5.2399997711181596</v>
      </c>
      <c r="J263">
        <v>0</v>
      </c>
      <c r="K263">
        <v>2</v>
      </c>
      <c r="L263">
        <v>5</v>
      </c>
      <c r="M263">
        <v>309</v>
      </c>
      <c r="N263">
        <v>1124</v>
      </c>
      <c r="O263">
        <v>1882</v>
      </c>
      <c r="P263">
        <f t="shared" si="5"/>
        <v>3</v>
      </c>
    </row>
    <row r="264" spans="1:16" x14ac:dyDescent="0.3">
      <c r="A264">
        <v>2873212765</v>
      </c>
      <c r="B264" s="1">
        <v>42487</v>
      </c>
      <c r="C264">
        <v>3516</v>
      </c>
      <c r="D264">
        <v>2.3599998950958301</v>
      </c>
      <c r="E264">
        <v>2.3599998950958301</v>
      </c>
      <c r="F264">
        <v>0</v>
      </c>
      <c r="G264">
        <v>0</v>
      </c>
      <c r="H264">
        <v>0</v>
      </c>
      <c r="I264">
        <v>2.3599998950958301</v>
      </c>
      <c r="J264">
        <v>0</v>
      </c>
      <c r="K264">
        <v>46</v>
      </c>
      <c r="L264">
        <v>0</v>
      </c>
      <c r="M264">
        <v>197</v>
      </c>
      <c r="N264">
        <v>1197</v>
      </c>
      <c r="O264">
        <v>1966</v>
      </c>
      <c r="P264">
        <f t="shared" si="5"/>
        <v>4</v>
      </c>
    </row>
    <row r="265" spans="1:16" x14ac:dyDescent="0.3">
      <c r="A265">
        <v>2873212765</v>
      </c>
      <c r="B265" s="1">
        <v>42488</v>
      </c>
      <c r="C265">
        <v>7913</v>
      </c>
      <c r="D265">
        <v>5.4099998474121103</v>
      </c>
      <c r="E265">
        <v>5.4099998474121103</v>
      </c>
      <c r="F265">
        <v>0</v>
      </c>
      <c r="G265">
        <v>2.1600000858306898</v>
      </c>
      <c r="H265">
        <v>0.34000000357627902</v>
      </c>
      <c r="I265">
        <v>2.9100000858306898</v>
      </c>
      <c r="J265">
        <v>0</v>
      </c>
      <c r="K265">
        <v>28</v>
      </c>
      <c r="L265">
        <v>7</v>
      </c>
      <c r="M265">
        <v>213</v>
      </c>
      <c r="N265">
        <v>1192</v>
      </c>
      <c r="O265">
        <v>1835</v>
      </c>
      <c r="P265">
        <f t="shared" si="5"/>
        <v>5</v>
      </c>
    </row>
    <row r="266" spans="1:16" x14ac:dyDescent="0.3">
      <c r="A266">
        <v>2873212765</v>
      </c>
      <c r="B266" s="1">
        <v>42489</v>
      </c>
      <c r="C266">
        <v>7365</v>
      </c>
      <c r="D266">
        <v>4.9499998092651403</v>
      </c>
      <c r="E266">
        <v>4.9499998092651403</v>
      </c>
      <c r="F266">
        <v>0</v>
      </c>
      <c r="G266">
        <v>1.3600000143051101</v>
      </c>
      <c r="H266">
        <v>1.4099999666214</v>
      </c>
      <c r="I266">
        <v>2.1800000667571999</v>
      </c>
      <c r="J266">
        <v>0</v>
      </c>
      <c r="K266">
        <v>20</v>
      </c>
      <c r="L266">
        <v>23</v>
      </c>
      <c r="M266">
        <v>206</v>
      </c>
      <c r="N266">
        <v>1191</v>
      </c>
      <c r="O266">
        <v>1780</v>
      </c>
      <c r="P266">
        <f t="shared" si="5"/>
        <v>6</v>
      </c>
    </row>
    <row r="267" spans="1:16" x14ac:dyDescent="0.3">
      <c r="A267">
        <v>2873212765</v>
      </c>
      <c r="B267" s="1">
        <v>42490</v>
      </c>
      <c r="C267">
        <v>8452</v>
      </c>
      <c r="D267">
        <v>5.6799998283386204</v>
      </c>
      <c r="E267">
        <v>5.6799998283386204</v>
      </c>
      <c r="F267">
        <v>0</v>
      </c>
      <c r="G267">
        <v>0.33000001311302202</v>
      </c>
      <c r="H267">
        <v>1.08000004291534</v>
      </c>
      <c r="I267">
        <v>4.2600002288818404</v>
      </c>
      <c r="J267">
        <v>9.9999997764825804E-3</v>
      </c>
      <c r="K267">
        <v>5</v>
      </c>
      <c r="L267">
        <v>20</v>
      </c>
      <c r="M267">
        <v>248</v>
      </c>
      <c r="N267">
        <v>1167</v>
      </c>
      <c r="O267">
        <v>1830</v>
      </c>
      <c r="P267">
        <f t="shared" si="5"/>
        <v>7</v>
      </c>
    </row>
    <row r="268" spans="1:16" x14ac:dyDescent="0.3">
      <c r="A268">
        <v>2873212765</v>
      </c>
      <c r="B268" s="1">
        <v>42491</v>
      </c>
      <c r="C268">
        <v>7399</v>
      </c>
      <c r="D268">
        <v>4.9699997901916504</v>
      </c>
      <c r="E268">
        <v>4.9699997901916504</v>
      </c>
      <c r="F268">
        <v>0</v>
      </c>
      <c r="G268">
        <v>0.490000009536743</v>
      </c>
      <c r="H268">
        <v>1.03999996185303</v>
      </c>
      <c r="I268">
        <v>3.4400000572204599</v>
      </c>
      <c r="J268">
        <v>0</v>
      </c>
      <c r="K268">
        <v>7</v>
      </c>
      <c r="L268">
        <v>18</v>
      </c>
      <c r="M268">
        <v>196</v>
      </c>
      <c r="N268">
        <v>1219</v>
      </c>
      <c r="O268">
        <v>1739</v>
      </c>
      <c r="P268">
        <f t="shared" si="5"/>
        <v>1</v>
      </c>
    </row>
    <row r="269" spans="1:16" x14ac:dyDescent="0.3">
      <c r="A269">
        <v>2873212765</v>
      </c>
      <c r="B269" s="1">
        <v>42492</v>
      </c>
      <c r="C269">
        <v>7525</v>
      </c>
      <c r="D269">
        <v>5.0599999427795401</v>
      </c>
      <c r="E269">
        <v>5.0599999427795401</v>
      </c>
      <c r="F269">
        <v>0</v>
      </c>
      <c r="G269">
        <v>0</v>
      </c>
      <c r="H269">
        <v>0.20999999344348899</v>
      </c>
      <c r="I269">
        <v>4.8299999237060502</v>
      </c>
      <c r="J269">
        <v>1.9999999552965199E-2</v>
      </c>
      <c r="K269">
        <v>0</v>
      </c>
      <c r="L269">
        <v>7</v>
      </c>
      <c r="M269">
        <v>334</v>
      </c>
      <c r="N269">
        <v>1099</v>
      </c>
      <c r="O269">
        <v>1878</v>
      </c>
      <c r="P269">
        <f t="shared" si="5"/>
        <v>2</v>
      </c>
    </row>
    <row r="270" spans="1:16" x14ac:dyDescent="0.3">
      <c r="A270">
        <v>2873212765</v>
      </c>
      <c r="B270" s="1">
        <v>42493</v>
      </c>
      <c r="C270">
        <v>7412</v>
      </c>
      <c r="D270">
        <v>4.9800000190734899</v>
      </c>
      <c r="E270">
        <v>4.9800000190734899</v>
      </c>
      <c r="F270">
        <v>0</v>
      </c>
      <c r="G270">
        <v>5.9999998658895499E-2</v>
      </c>
      <c r="H270">
        <v>0.25</v>
      </c>
      <c r="I270">
        <v>4.6599998474121103</v>
      </c>
      <c r="J270">
        <v>9.9999997764825804E-3</v>
      </c>
      <c r="K270">
        <v>1</v>
      </c>
      <c r="L270">
        <v>6</v>
      </c>
      <c r="M270">
        <v>363</v>
      </c>
      <c r="N270">
        <v>1070</v>
      </c>
      <c r="O270">
        <v>1906</v>
      </c>
      <c r="P270">
        <f t="shared" si="5"/>
        <v>3</v>
      </c>
    </row>
    <row r="271" spans="1:16" x14ac:dyDescent="0.3">
      <c r="A271">
        <v>2873212765</v>
      </c>
      <c r="B271" s="1">
        <v>42494</v>
      </c>
      <c r="C271">
        <v>8278</v>
      </c>
      <c r="D271">
        <v>5.5599999427795401</v>
      </c>
      <c r="E271">
        <v>5.5599999427795401</v>
      </c>
      <c r="F271">
        <v>0</v>
      </c>
      <c r="G271">
        <v>0</v>
      </c>
      <c r="H271">
        <v>0</v>
      </c>
      <c r="I271">
        <v>5.5599999427795401</v>
      </c>
      <c r="J271">
        <v>0</v>
      </c>
      <c r="K271">
        <v>0</v>
      </c>
      <c r="L271">
        <v>0</v>
      </c>
      <c r="M271">
        <v>420</v>
      </c>
      <c r="N271">
        <v>1020</v>
      </c>
      <c r="O271">
        <v>2015</v>
      </c>
      <c r="P271">
        <f t="shared" si="5"/>
        <v>4</v>
      </c>
    </row>
    <row r="272" spans="1:16" x14ac:dyDescent="0.3">
      <c r="A272">
        <v>2873212765</v>
      </c>
      <c r="B272" s="1">
        <v>42495</v>
      </c>
      <c r="C272">
        <v>8314</v>
      </c>
      <c r="D272">
        <v>5.6100001335143999</v>
      </c>
      <c r="E272">
        <v>5.6100001335143999</v>
      </c>
      <c r="F272">
        <v>0</v>
      </c>
      <c r="G272">
        <v>0.77999997138977095</v>
      </c>
      <c r="H272">
        <v>0.80000001192092896</v>
      </c>
      <c r="I272">
        <v>4.0300002098083496</v>
      </c>
      <c r="J272">
        <v>0</v>
      </c>
      <c r="K272">
        <v>13</v>
      </c>
      <c r="L272">
        <v>23</v>
      </c>
      <c r="M272">
        <v>311</v>
      </c>
      <c r="N272">
        <v>1093</v>
      </c>
      <c r="O272">
        <v>1971</v>
      </c>
      <c r="P272">
        <f t="shared" si="5"/>
        <v>5</v>
      </c>
    </row>
    <row r="273" spans="1:16" x14ac:dyDescent="0.3">
      <c r="A273">
        <v>2873212765</v>
      </c>
      <c r="B273" s="1">
        <v>42496</v>
      </c>
      <c r="C273">
        <v>7063</v>
      </c>
      <c r="D273">
        <v>4.75</v>
      </c>
      <c r="E273">
        <v>4.75</v>
      </c>
      <c r="F273">
        <v>0</v>
      </c>
      <c r="G273">
        <v>0</v>
      </c>
      <c r="H273">
        <v>0.119999997317791</v>
      </c>
      <c r="I273">
        <v>4.6100001335143999</v>
      </c>
      <c r="J273">
        <v>9.9999997764825804E-3</v>
      </c>
      <c r="K273">
        <v>0</v>
      </c>
      <c r="L273">
        <v>5</v>
      </c>
      <c r="M273">
        <v>370</v>
      </c>
      <c r="N273">
        <v>1065</v>
      </c>
      <c r="O273">
        <v>1910</v>
      </c>
      <c r="P273">
        <f t="shared" si="5"/>
        <v>6</v>
      </c>
    </row>
    <row r="274" spans="1:16" x14ac:dyDescent="0.3">
      <c r="A274">
        <v>2873212765</v>
      </c>
      <c r="B274" s="1">
        <v>42497</v>
      </c>
      <c r="C274">
        <v>4940</v>
      </c>
      <c r="D274">
        <v>3.3800001144409202</v>
      </c>
      <c r="E274">
        <v>3.3800001144409202</v>
      </c>
      <c r="F274">
        <v>0</v>
      </c>
      <c r="G274">
        <v>2.2799999713897701</v>
      </c>
      <c r="H274">
        <v>0.55000001192092896</v>
      </c>
      <c r="I274">
        <v>0.55000001192092896</v>
      </c>
      <c r="J274">
        <v>0</v>
      </c>
      <c r="K274">
        <v>75</v>
      </c>
      <c r="L274">
        <v>11</v>
      </c>
      <c r="M274">
        <v>52</v>
      </c>
      <c r="N274">
        <v>1302</v>
      </c>
      <c r="O274">
        <v>1897</v>
      </c>
      <c r="P274">
        <f t="shared" si="5"/>
        <v>7</v>
      </c>
    </row>
    <row r="275" spans="1:16" x14ac:dyDescent="0.3">
      <c r="A275">
        <v>2873212765</v>
      </c>
      <c r="B275" s="1">
        <v>42498</v>
      </c>
      <c r="C275">
        <v>8168</v>
      </c>
      <c r="D275">
        <v>5.53999996185303</v>
      </c>
      <c r="E275">
        <v>5.53999996185303</v>
      </c>
      <c r="F275">
        <v>0</v>
      </c>
      <c r="G275">
        <v>2.9000000953674299</v>
      </c>
      <c r="H275">
        <v>0</v>
      </c>
      <c r="I275">
        <v>2.6400001049041699</v>
      </c>
      <c r="J275">
        <v>0</v>
      </c>
      <c r="K275">
        <v>46</v>
      </c>
      <c r="L275">
        <v>0</v>
      </c>
      <c r="M275">
        <v>326</v>
      </c>
      <c r="N275">
        <v>1068</v>
      </c>
      <c r="O275">
        <v>2096</v>
      </c>
      <c r="P275">
        <f t="shared" si="5"/>
        <v>1</v>
      </c>
    </row>
    <row r="276" spans="1:16" x14ac:dyDescent="0.3">
      <c r="A276">
        <v>2873212765</v>
      </c>
      <c r="B276" s="1">
        <v>42499</v>
      </c>
      <c r="C276">
        <v>7726</v>
      </c>
      <c r="D276">
        <v>5.1900000572204599</v>
      </c>
      <c r="E276">
        <v>5.1900000572204599</v>
      </c>
      <c r="F276">
        <v>0</v>
      </c>
      <c r="G276">
        <v>0</v>
      </c>
      <c r="H276">
        <v>0</v>
      </c>
      <c r="I276">
        <v>5.1900000572204599</v>
      </c>
      <c r="J276">
        <v>0</v>
      </c>
      <c r="K276">
        <v>0</v>
      </c>
      <c r="L276">
        <v>0</v>
      </c>
      <c r="M276">
        <v>345</v>
      </c>
      <c r="N276">
        <v>1095</v>
      </c>
      <c r="O276">
        <v>1906</v>
      </c>
      <c r="P276">
        <f t="shared" si="5"/>
        <v>2</v>
      </c>
    </row>
    <row r="277" spans="1:16" x14ac:dyDescent="0.3">
      <c r="A277">
        <v>2873212765</v>
      </c>
      <c r="B277" s="1">
        <v>42500</v>
      </c>
      <c r="C277">
        <v>8275</v>
      </c>
      <c r="D277">
        <v>5.5599999427795401</v>
      </c>
      <c r="E277">
        <v>5.5599999427795401</v>
      </c>
      <c r="F277">
        <v>0</v>
      </c>
      <c r="G277">
        <v>0</v>
      </c>
      <c r="H277">
        <v>0</v>
      </c>
      <c r="I277">
        <v>5.5500001907348597</v>
      </c>
      <c r="J277">
        <v>9.9999997764825804E-3</v>
      </c>
      <c r="K277">
        <v>0</v>
      </c>
      <c r="L277">
        <v>0</v>
      </c>
      <c r="M277">
        <v>373</v>
      </c>
      <c r="N277">
        <v>1067</v>
      </c>
      <c r="O277">
        <v>1962</v>
      </c>
      <c r="P277">
        <f t="shared" si="5"/>
        <v>3</v>
      </c>
    </row>
    <row r="278" spans="1:16" x14ac:dyDescent="0.3">
      <c r="A278">
        <v>2873212765</v>
      </c>
      <c r="B278" s="1">
        <v>42501</v>
      </c>
      <c r="C278">
        <v>6440</v>
      </c>
      <c r="D278">
        <v>4.3299999237060502</v>
      </c>
      <c r="E278">
        <v>4.3299999237060502</v>
      </c>
      <c r="F278">
        <v>0</v>
      </c>
      <c r="G278">
        <v>0</v>
      </c>
      <c r="H278">
        <v>0</v>
      </c>
      <c r="I278">
        <v>4.3200001716613796</v>
      </c>
      <c r="J278">
        <v>9.9999997764825804E-3</v>
      </c>
      <c r="K278">
        <v>0</v>
      </c>
      <c r="L278">
        <v>0</v>
      </c>
      <c r="M278">
        <v>319</v>
      </c>
      <c r="N278">
        <v>1121</v>
      </c>
      <c r="O278">
        <v>1826</v>
      </c>
      <c r="P278">
        <f t="shared" si="5"/>
        <v>4</v>
      </c>
    </row>
    <row r="279" spans="1:16" x14ac:dyDescent="0.3">
      <c r="A279">
        <v>2873212765</v>
      </c>
      <c r="B279" s="1">
        <v>42502</v>
      </c>
      <c r="C279">
        <v>7566</v>
      </c>
      <c r="D279">
        <v>5.1100001335143999</v>
      </c>
      <c r="E279">
        <v>5.1100001335143999</v>
      </c>
      <c r="F279">
        <v>0</v>
      </c>
      <c r="G279">
        <v>0</v>
      </c>
      <c r="H279">
        <v>0</v>
      </c>
      <c r="I279">
        <v>5.1100001335143999</v>
      </c>
      <c r="J279">
        <v>0</v>
      </c>
      <c r="K279">
        <v>0</v>
      </c>
      <c r="L279">
        <v>0</v>
      </c>
      <c r="M279">
        <v>268</v>
      </c>
      <c r="N279">
        <v>720</v>
      </c>
      <c r="O279">
        <v>1431</v>
      </c>
      <c r="P279">
        <f t="shared" si="5"/>
        <v>5</v>
      </c>
    </row>
    <row r="280" spans="1:16" x14ac:dyDescent="0.3">
      <c r="A280">
        <v>3372868164</v>
      </c>
      <c r="B280" s="1">
        <v>42472</v>
      </c>
      <c r="C280">
        <v>4747</v>
      </c>
      <c r="D280">
        <v>3.2400000095367401</v>
      </c>
      <c r="E280">
        <v>3.2400000095367401</v>
      </c>
      <c r="F280">
        <v>0</v>
      </c>
      <c r="G280">
        <v>0</v>
      </c>
      <c r="H280">
        <v>0</v>
      </c>
      <c r="I280">
        <v>3.2300000190734899</v>
      </c>
      <c r="J280">
        <v>9.9999997764825804E-3</v>
      </c>
      <c r="K280">
        <v>0</v>
      </c>
      <c r="L280">
        <v>0</v>
      </c>
      <c r="M280">
        <v>280</v>
      </c>
      <c r="N280">
        <v>1160</v>
      </c>
      <c r="O280">
        <v>1788</v>
      </c>
      <c r="P280">
        <f t="shared" si="5"/>
        <v>3</v>
      </c>
    </row>
    <row r="281" spans="1:16" x14ac:dyDescent="0.3">
      <c r="A281">
        <v>3372868164</v>
      </c>
      <c r="B281" s="1">
        <v>42473</v>
      </c>
      <c r="C281">
        <v>9715</v>
      </c>
      <c r="D281">
        <v>6.6300001144409197</v>
      </c>
      <c r="E281">
        <v>6.6300001144409197</v>
      </c>
      <c r="F281">
        <v>0</v>
      </c>
      <c r="G281">
        <v>0.99000000953674305</v>
      </c>
      <c r="H281">
        <v>0.34000000357627902</v>
      </c>
      <c r="I281">
        <v>5.2699999809265101</v>
      </c>
      <c r="J281">
        <v>1.9999999552965199E-2</v>
      </c>
      <c r="K281">
        <v>16</v>
      </c>
      <c r="L281">
        <v>8</v>
      </c>
      <c r="M281">
        <v>371</v>
      </c>
      <c r="N281">
        <v>1045</v>
      </c>
      <c r="O281">
        <v>2093</v>
      </c>
      <c r="P281">
        <f t="shared" si="5"/>
        <v>4</v>
      </c>
    </row>
    <row r="282" spans="1:16" x14ac:dyDescent="0.3">
      <c r="A282">
        <v>3372868164</v>
      </c>
      <c r="B282" s="1">
        <v>42474</v>
      </c>
      <c r="C282">
        <v>8844</v>
      </c>
      <c r="D282">
        <v>6.0300002098083496</v>
      </c>
      <c r="E282">
        <v>6.0300002098083496</v>
      </c>
      <c r="F282">
        <v>0</v>
      </c>
      <c r="G282">
        <v>0.34000000357627902</v>
      </c>
      <c r="H282">
        <v>1.0299999713897701</v>
      </c>
      <c r="I282">
        <v>4.6500000953674299</v>
      </c>
      <c r="J282">
        <v>9.9999997764825804E-3</v>
      </c>
      <c r="K282">
        <v>6</v>
      </c>
      <c r="L282">
        <v>25</v>
      </c>
      <c r="M282">
        <v>370</v>
      </c>
      <c r="N282">
        <v>1039</v>
      </c>
      <c r="O282">
        <v>2065</v>
      </c>
      <c r="P282">
        <f t="shared" si="5"/>
        <v>5</v>
      </c>
    </row>
    <row r="283" spans="1:16" x14ac:dyDescent="0.3">
      <c r="A283">
        <v>3372868164</v>
      </c>
      <c r="B283" s="1">
        <v>42475</v>
      </c>
      <c r="C283">
        <v>7451</v>
      </c>
      <c r="D283">
        <v>5.0799999237060502</v>
      </c>
      <c r="E283">
        <v>5.0799999237060502</v>
      </c>
      <c r="F283">
        <v>0</v>
      </c>
      <c r="G283">
        <v>0</v>
      </c>
      <c r="H283">
        <v>0</v>
      </c>
      <c r="I283">
        <v>5.0599999427795401</v>
      </c>
      <c r="J283">
        <v>1.9999999552965199E-2</v>
      </c>
      <c r="K283">
        <v>0</v>
      </c>
      <c r="L283">
        <v>0</v>
      </c>
      <c r="M283">
        <v>335</v>
      </c>
      <c r="N283">
        <v>1105</v>
      </c>
      <c r="O283">
        <v>1908</v>
      </c>
      <c r="P283">
        <f t="shared" si="5"/>
        <v>6</v>
      </c>
    </row>
    <row r="284" spans="1:16" x14ac:dyDescent="0.3">
      <c r="A284">
        <v>3372868164</v>
      </c>
      <c r="B284" s="1">
        <v>42476</v>
      </c>
      <c r="C284">
        <v>6905</v>
      </c>
      <c r="D284">
        <v>4.7300000190734899</v>
      </c>
      <c r="E284">
        <v>4.7300000190734899</v>
      </c>
      <c r="F284">
        <v>0</v>
      </c>
      <c r="G284">
        <v>0</v>
      </c>
      <c r="H284">
        <v>0</v>
      </c>
      <c r="I284">
        <v>4.6999998092651403</v>
      </c>
      <c r="J284">
        <v>2.9999999329447701E-2</v>
      </c>
      <c r="K284">
        <v>0</v>
      </c>
      <c r="L284">
        <v>0</v>
      </c>
      <c r="M284">
        <v>356</v>
      </c>
      <c r="N284">
        <v>1084</v>
      </c>
      <c r="O284">
        <v>1908</v>
      </c>
      <c r="P284">
        <f t="shared" si="5"/>
        <v>7</v>
      </c>
    </row>
    <row r="285" spans="1:16" x14ac:dyDescent="0.3">
      <c r="A285">
        <v>3372868164</v>
      </c>
      <c r="B285" s="1">
        <v>42477</v>
      </c>
      <c r="C285">
        <v>8199</v>
      </c>
      <c r="D285">
        <v>5.8800001144409197</v>
      </c>
      <c r="E285">
        <v>5.8800001144409197</v>
      </c>
      <c r="F285">
        <v>0</v>
      </c>
      <c r="G285">
        <v>1.4099999666214</v>
      </c>
      <c r="H285">
        <v>0.10000000149011599</v>
      </c>
      <c r="I285">
        <v>4.3600001335143999</v>
      </c>
      <c r="J285">
        <v>9.9999997764825804E-3</v>
      </c>
      <c r="K285">
        <v>11</v>
      </c>
      <c r="L285">
        <v>2</v>
      </c>
      <c r="M285">
        <v>322</v>
      </c>
      <c r="N285">
        <v>1105</v>
      </c>
      <c r="O285">
        <v>1964</v>
      </c>
      <c r="P285">
        <f t="shared" si="5"/>
        <v>1</v>
      </c>
    </row>
    <row r="286" spans="1:16" x14ac:dyDescent="0.3">
      <c r="A286">
        <v>3372868164</v>
      </c>
      <c r="B286" s="1">
        <v>42478</v>
      </c>
      <c r="C286">
        <v>6798</v>
      </c>
      <c r="D286">
        <v>4.6399998664856001</v>
      </c>
      <c r="E286">
        <v>4.6399998664856001</v>
      </c>
      <c r="F286">
        <v>0</v>
      </c>
      <c r="G286">
        <v>1.08000004291534</v>
      </c>
      <c r="H286">
        <v>0.20000000298023199</v>
      </c>
      <c r="I286">
        <v>3.3499999046325701</v>
      </c>
      <c r="J286">
        <v>0</v>
      </c>
      <c r="K286">
        <v>20</v>
      </c>
      <c r="L286">
        <v>7</v>
      </c>
      <c r="M286">
        <v>343</v>
      </c>
      <c r="N286">
        <v>1070</v>
      </c>
      <c r="O286">
        <v>2014</v>
      </c>
      <c r="P286">
        <f t="shared" si="5"/>
        <v>2</v>
      </c>
    </row>
    <row r="287" spans="1:16" x14ac:dyDescent="0.3">
      <c r="A287">
        <v>3372868164</v>
      </c>
      <c r="B287" s="1">
        <v>42479</v>
      </c>
      <c r="C287">
        <v>7711</v>
      </c>
      <c r="D287">
        <v>5.2600002288818404</v>
      </c>
      <c r="E287">
        <v>5.2600002288818404</v>
      </c>
      <c r="F287">
        <v>0</v>
      </c>
      <c r="G287">
        <v>0</v>
      </c>
      <c r="H287">
        <v>0</v>
      </c>
      <c r="I287">
        <v>5.2399997711181596</v>
      </c>
      <c r="J287">
        <v>1.9999999552965199E-2</v>
      </c>
      <c r="K287">
        <v>0</v>
      </c>
      <c r="L287">
        <v>0</v>
      </c>
      <c r="M287">
        <v>376</v>
      </c>
      <c r="N287">
        <v>1064</v>
      </c>
      <c r="O287">
        <v>1985</v>
      </c>
      <c r="P287">
        <f t="shared" si="5"/>
        <v>3</v>
      </c>
    </row>
    <row r="288" spans="1:16" x14ac:dyDescent="0.3">
      <c r="A288">
        <v>3372868164</v>
      </c>
      <c r="B288" s="1">
        <v>42480</v>
      </c>
      <c r="C288">
        <v>4880</v>
      </c>
      <c r="D288">
        <v>3.3299999237060498</v>
      </c>
      <c r="E288">
        <v>3.3299999237060498</v>
      </c>
      <c r="F288">
        <v>0</v>
      </c>
      <c r="G288">
        <v>0.83999997377395597</v>
      </c>
      <c r="H288">
        <v>9.00000035762787E-2</v>
      </c>
      <c r="I288">
        <v>2.3800001144409202</v>
      </c>
      <c r="J288">
        <v>1.9999999552965199E-2</v>
      </c>
      <c r="K288">
        <v>15</v>
      </c>
      <c r="L288">
        <v>3</v>
      </c>
      <c r="M288">
        <v>274</v>
      </c>
      <c r="N288">
        <v>1148</v>
      </c>
      <c r="O288">
        <v>1867</v>
      </c>
      <c r="P288">
        <f t="shared" si="5"/>
        <v>4</v>
      </c>
    </row>
    <row r="289" spans="1:16" x14ac:dyDescent="0.3">
      <c r="A289">
        <v>3372868164</v>
      </c>
      <c r="B289" s="1">
        <v>42481</v>
      </c>
      <c r="C289">
        <v>8857</v>
      </c>
      <c r="D289">
        <v>6.0700001716613796</v>
      </c>
      <c r="E289">
        <v>6.0700001716613796</v>
      </c>
      <c r="F289">
        <v>0</v>
      </c>
      <c r="G289">
        <v>1.1499999761581401</v>
      </c>
      <c r="H289">
        <v>0.259999990463257</v>
      </c>
      <c r="I289">
        <v>4.6399998664856001</v>
      </c>
      <c r="J289">
        <v>9.9999997764825804E-3</v>
      </c>
      <c r="K289">
        <v>18</v>
      </c>
      <c r="L289">
        <v>9</v>
      </c>
      <c r="M289">
        <v>376</v>
      </c>
      <c r="N289">
        <v>1037</v>
      </c>
      <c r="O289">
        <v>2124</v>
      </c>
      <c r="P289">
        <f t="shared" si="5"/>
        <v>5</v>
      </c>
    </row>
    <row r="290" spans="1:16" x14ac:dyDescent="0.3">
      <c r="A290">
        <v>3372868164</v>
      </c>
      <c r="B290" s="1">
        <v>42482</v>
      </c>
      <c r="C290">
        <v>3843</v>
      </c>
      <c r="D290">
        <v>2.6199998855590798</v>
      </c>
      <c r="E290">
        <v>2.6199998855590798</v>
      </c>
      <c r="F290">
        <v>0</v>
      </c>
      <c r="G290">
        <v>0</v>
      </c>
      <c r="H290">
        <v>0</v>
      </c>
      <c r="I290">
        <v>2.6099998950958301</v>
      </c>
      <c r="J290">
        <v>9.9999997764825804E-3</v>
      </c>
      <c r="K290">
        <v>0</v>
      </c>
      <c r="L290">
        <v>0</v>
      </c>
      <c r="M290">
        <v>206</v>
      </c>
      <c r="N290">
        <v>1234</v>
      </c>
      <c r="O290">
        <v>1669</v>
      </c>
      <c r="P290">
        <f t="shared" si="5"/>
        <v>6</v>
      </c>
    </row>
    <row r="291" spans="1:16" x14ac:dyDescent="0.3">
      <c r="A291">
        <v>3372868164</v>
      </c>
      <c r="B291" s="1">
        <v>42483</v>
      </c>
      <c r="C291">
        <v>7396</v>
      </c>
      <c r="D291">
        <v>5.0700001716613796</v>
      </c>
      <c r="E291">
        <v>5.0700001716613796</v>
      </c>
      <c r="F291">
        <v>0</v>
      </c>
      <c r="G291">
        <v>1.3999999761581401</v>
      </c>
      <c r="H291">
        <v>7.9999998211860698E-2</v>
      </c>
      <c r="I291">
        <v>3.5799999237060498</v>
      </c>
      <c r="J291">
        <v>0</v>
      </c>
      <c r="K291">
        <v>20</v>
      </c>
      <c r="L291">
        <v>2</v>
      </c>
      <c r="M291">
        <v>303</v>
      </c>
      <c r="N291">
        <v>1115</v>
      </c>
      <c r="O291">
        <v>1995</v>
      </c>
      <c r="P291">
        <f t="shared" si="5"/>
        <v>7</v>
      </c>
    </row>
    <row r="292" spans="1:16" x14ac:dyDescent="0.3">
      <c r="A292">
        <v>3372868164</v>
      </c>
      <c r="B292" s="1">
        <v>42484</v>
      </c>
      <c r="C292">
        <v>6731</v>
      </c>
      <c r="D292">
        <v>4.5900001525878897</v>
      </c>
      <c r="E292">
        <v>4.5900001525878897</v>
      </c>
      <c r="F292">
        <v>0</v>
      </c>
      <c r="G292">
        <v>0.88999998569488503</v>
      </c>
      <c r="H292">
        <v>0.18999999761581399</v>
      </c>
      <c r="I292">
        <v>3.4900000095367401</v>
      </c>
      <c r="J292">
        <v>1.9999999552965199E-2</v>
      </c>
      <c r="K292">
        <v>14</v>
      </c>
      <c r="L292">
        <v>7</v>
      </c>
      <c r="M292">
        <v>292</v>
      </c>
      <c r="N292">
        <v>1127</v>
      </c>
      <c r="O292">
        <v>1921</v>
      </c>
      <c r="P292">
        <f t="shared" si="5"/>
        <v>1</v>
      </c>
    </row>
    <row r="293" spans="1:16" x14ac:dyDescent="0.3">
      <c r="A293">
        <v>3372868164</v>
      </c>
      <c r="B293" s="1">
        <v>42485</v>
      </c>
      <c r="C293">
        <v>5995</v>
      </c>
      <c r="D293">
        <v>4.0900001525878897</v>
      </c>
      <c r="E293">
        <v>4.0900001525878897</v>
      </c>
      <c r="F293">
        <v>0</v>
      </c>
      <c r="G293">
        <v>0</v>
      </c>
      <c r="H293">
        <v>0</v>
      </c>
      <c r="I293">
        <v>4.0900001525878897</v>
      </c>
      <c r="J293">
        <v>0</v>
      </c>
      <c r="K293">
        <v>0</v>
      </c>
      <c r="L293">
        <v>0</v>
      </c>
      <c r="M293">
        <v>416</v>
      </c>
      <c r="N293">
        <v>1024</v>
      </c>
      <c r="O293">
        <v>2010</v>
      </c>
      <c r="P293">
        <f t="shared" si="5"/>
        <v>2</v>
      </c>
    </row>
    <row r="294" spans="1:16" x14ac:dyDescent="0.3">
      <c r="A294">
        <v>3372868164</v>
      </c>
      <c r="B294" s="1">
        <v>42486</v>
      </c>
      <c r="C294">
        <v>8283</v>
      </c>
      <c r="D294">
        <v>5.78999996185303</v>
      </c>
      <c r="E294">
        <v>5.78999996185303</v>
      </c>
      <c r="F294">
        <v>0</v>
      </c>
      <c r="G294">
        <v>1.8500000238418599</v>
      </c>
      <c r="H294">
        <v>5.0000000745058101E-2</v>
      </c>
      <c r="I294">
        <v>3.8699998855590798</v>
      </c>
      <c r="J294">
        <v>9.9999997764825804E-3</v>
      </c>
      <c r="K294">
        <v>22</v>
      </c>
      <c r="L294">
        <v>2</v>
      </c>
      <c r="M294">
        <v>333</v>
      </c>
      <c r="N294">
        <v>1083</v>
      </c>
      <c r="O294">
        <v>2057</v>
      </c>
      <c r="P294">
        <f t="shared" si="5"/>
        <v>3</v>
      </c>
    </row>
    <row r="295" spans="1:16" x14ac:dyDescent="0.3">
      <c r="A295">
        <v>3372868164</v>
      </c>
      <c r="B295" s="1">
        <v>42487</v>
      </c>
      <c r="C295">
        <v>7904</v>
      </c>
      <c r="D295">
        <v>5.4200000762939498</v>
      </c>
      <c r="E295">
        <v>5.4200000762939498</v>
      </c>
      <c r="F295">
        <v>0</v>
      </c>
      <c r="G295">
        <v>1.58000004291534</v>
      </c>
      <c r="H295">
        <v>0.62999999523162797</v>
      </c>
      <c r="I295">
        <v>3.1900000572204599</v>
      </c>
      <c r="J295">
        <v>9.9999997764825804E-3</v>
      </c>
      <c r="K295">
        <v>24</v>
      </c>
      <c r="L295">
        <v>13</v>
      </c>
      <c r="M295">
        <v>346</v>
      </c>
      <c r="N295">
        <v>1057</v>
      </c>
      <c r="O295">
        <v>2095</v>
      </c>
      <c r="P295">
        <f t="shared" si="5"/>
        <v>4</v>
      </c>
    </row>
    <row r="296" spans="1:16" x14ac:dyDescent="0.3">
      <c r="A296">
        <v>3372868164</v>
      </c>
      <c r="B296" s="1">
        <v>42488</v>
      </c>
      <c r="C296">
        <v>5512</v>
      </c>
      <c r="D296">
        <v>3.7599999904632599</v>
      </c>
      <c r="E296">
        <v>3.7599999904632599</v>
      </c>
      <c r="F296">
        <v>0</v>
      </c>
      <c r="G296">
        <v>0</v>
      </c>
      <c r="H296">
        <v>0</v>
      </c>
      <c r="I296">
        <v>3.7599999904632599</v>
      </c>
      <c r="J296">
        <v>0</v>
      </c>
      <c r="K296">
        <v>0</v>
      </c>
      <c r="L296">
        <v>0</v>
      </c>
      <c r="M296">
        <v>385</v>
      </c>
      <c r="N296">
        <v>1055</v>
      </c>
      <c r="O296">
        <v>1972</v>
      </c>
      <c r="P296">
        <f t="shared" si="5"/>
        <v>5</v>
      </c>
    </row>
    <row r="297" spans="1:16" x14ac:dyDescent="0.3">
      <c r="A297">
        <v>3372868164</v>
      </c>
      <c r="B297" s="1">
        <v>42489</v>
      </c>
      <c r="C297">
        <v>9135</v>
      </c>
      <c r="D297">
        <v>6.2300000190734899</v>
      </c>
      <c r="E297">
        <v>6.2300000190734899</v>
      </c>
      <c r="F297">
        <v>0</v>
      </c>
      <c r="G297">
        <v>0</v>
      </c>
      <c r="H297">
        <v>0</v>
      </c>
      <c r="I297">
        <v>6.2199997901916504</v>
      </c>
      <c r="J297">
        <v>9.9999997764825804E-3</v>
      </c>
      <c r="K297">
        <v>0</v>
      </c>
      <c r="L297">
        <v>0</v>
      </c>
      <c r="M297">
        <v>402</v>
      </c>
      <c r="N297">
        <v>1038</v>
      </c>
      <c r="O297">
        <v>2044</v>
      </c>
      <c r="P297">
        <f t="shared" si="5"/>
        <v>6</v>
      </c>
    </row>
    <row r="298" spans="1:16" x14ac:dyDescent="0.3">
      <c r="A298">
        <v>3372868164</v>
      </c>
      <c r="B298" s="1">
        <v>42490</v>
      </c>
      <c r="C298">
        <v>5250</v>
      </c>
      <c r="D298">
        <v>3.5799999237060498</v>
      </c>
      <c r="E298">
        <v>3.5799999237060498</v>
      </c>
      <c r="F298">
        <v>0</v>
      </c>
      <c r="G298">
        <v>1.0599999427795399</v>
      </c>
      <c r="H298">
        <v>9.00000035762787E-2</v>
      </c>
      <c r="I298">
        <v>2.4200000762939502</v>
      </c>
      <c r="J298">
        <v>9.9999997764825804E-3</v>
      </c>
      <c r="K298">
        <v>17</v>
      </c>
      <c r="L298">
        <v>4</v>
      </c>
      <c r="M298">
        <v>300</v>
      </c>
      <c r="N298">
        <v>1119</v>
      </c>
      <c r="O298">
        <v>1946</v>
      </c>
      <c r="P298">
        <f t="shared" si="5"/>
        <v>7</v>
      </c>
    </row>
    <row r="299" spans="1:16" x14ac:dyDescent="0.3">
      <c r="A299">
        <v>3372868164</v>
      </c>
      <c r="B299" s="1">
        <v>42491</v>
      </c>
      <c r="C299">
        <v>3077</v>
      </c>
      <c r="D299">
        <v>2.0999999046325701</v>
      </c>
      <c r="E299">
        <v>2.0999999046325701</v>
      </c>
      <c r="F299">
        <v>0</v>
      </c>
      <c r="G299">
        <v>0</v>
      </c>
      <c r="H299">
        <v>0</v>
      </c>
      <c r="I299">
        <v>2.0899999141693102</v>
      </c>
      <c r="J299">
        <v>0</v>
      </c>
      <c r="K299">
        <v>0</v>
      </c>
      <c r="L299">
        <v>0</v>
      </c>
      <c r="M299">
        <v>172</v>
      </c>
      <c r="N299">
        <v>842</v>
      </c>
      <c r="O299">
        <v>1237</v>
      </c>
      <c r="P299">
        <f t="shared" si="5"/>
        <v>1</v>
      </c>
    </row>
    <row r="300" spans="1:16" x14ac:dyDescent="0.3">
      <c r="A300">
        <v>3977333714</v>
      </c>
      <c r="B300" s="1">
        <v>42472</v>
      </c>
      <c r="C300">
        <v>8856</v>
      </c>
      <c r="D300">
        <v>5.9800000190734899</v>
      </c>
      <c r="E300">
        <v>5.9800000190734899</v>
      </c>
      <c r="F300">
        <v>0</v>
      </c>
      <c r="G300">
        <v>3.0599999427795401</v>
      </c>
      <c r="H300">
        <v>0.91000002622604403</v>
      </c>
      <c r="I300">
        <v>2.0099999904632599</v>
      </c>
      <c r="J300">
        <v>0</v>
      </c>
      <c r="K300">
        <v>44</v>
      </c>
      <c r="L300">
        <v>19</v>
      </c>
      <c r="M300">
        <v>131</v>
      </c>
      <c r="N300">
        <v>777</v>
      </c>
      <c r="O300">
        <v>1450</v>
      </c>
      <c r="P300">
        <f t="shared" si="5"/>
        <v>3</v>
      </c>
    </row>
    <row r="301" spans="1:16" x14ac:dyDescent="0.3">
      <c r="A301">
        <v>3977333714</v>
      </c>
      <c r="B301" s="1">
        <v>42473</v>
      </c>
      <c r="C301">
        <v>10035</v>
      </c>
      <c r="D301">
        <v>6.71000003814697</v>
      </c>
      <c r="E301">
        <v>6.71000003814697</v>
      </c>
      <c r="F301">
        <v>0</v>
      </c>
      <c r="G301">
        <v>2.0299999713897701</v>
      </c>
      <c r="H301">
        <v>2.1300001144409202</v>
      </c>
      <c r="I301">
        <v>2.5499999523162802</v>
      </c>
      <c r="J301">
        <v>0</v>
      </c>
      <c r="K301">
        <v>31</v>
      </c>
      <c r="L301">
        <v>46</v>
      </c>
      <c r="M301">
        <v>153</v>
      </c>
      <c r="N301">
        <v>754</v>
      </c>
      <c r="O301">
        <v>1495</v>
      </c>
      <c r="P301">
        <f t="shared" si="5"/>
        <v>4</v>
      </c>
    </row>
    <row r="302" spans="1:16" x14ac:dyDescent="0.3">
      <c r="A302">
        <v>3977333714</v>
      </c>
      <c r="B302" s="1">
        <v>42474</v>
      </c>
      <c r="C302">
        <v>7641</v>
      </c>
      <c r="D302">
        <v>5.1100001335143999</v>
      </c>
      <c r="E302">
        <v>5.1100001335143999</v>
      </c>
      <c r="F302">
        <v>0</v>
      </c>
      <c r="G302">
        <v>0.31999999284744302</v>
      </c>
      <c r="H302">
        <v>0.97000002861022905</v>
      </c>
      <c r="I302">
        <v>3.8199999332428001</v>
      </c>
      <c r="J302">
        <v>0</v>
      </c>
      <c r="K302">
        <v>5</v>
      </c>
      <c r="L302">
        <v>23</v>
      </c>
      <c r="M302">
        <v>214</v>
      </c>
      <c r="N302">
        <v>801</v>
      </c>
      <c r="O302">
        <v>1433</v>
      </c>
      <c r="P302">
        <f t="shared" si="5"/>
        <v>5</v>
      </c>
    </row>
    <row r="303" spans="1:16" x14ac:dyDescent="0.3">
      <c r="A303">
        <v>3977333714</v>
      </c>
      <c r="B303" s="1">
        <v>42475</v>
      </c>
      <c r="C303">
        <v>9010</v>
      </c>
      <c r="D303">
        <v>6.0599999427795401</v>
      </c>
      <c r="E303">
        <v>6.0599999427795401</v>
      </c>
      <c r="F303">
        <v>0</v>
      </c>
      <c r="G303">
        <v>1.04999995231628</v>
      </c>
      <c r="H303">
        <v>1.75</v>
      </c>
      <c r="I303">
        <v>3.2599999904632599</v>
      </c>
      <c r="J303">
        <v>0</v>
      </c>
      <c r="K303">
        <v>15</v>
      </c>
      <c r="L303">
        <v>42</v>
      </c>
      <c r="M303">
        <v>183</v>
      </c>
      <c r="N303">
        <v>644</v>
      </c>
      <c r="O303">
        <v>1468</v>
      </c>
      <c r="P303">
        <f t="shared" si="5"/>
        <v>6</v>
      </c>
    </row>
    <row r="304" spans="1:16" x14ac:dyDescent="0.3">
      <c r="A304">
        <v>3977333714</v>
      </c>
      <c r="B304" s="1">
        <v>42476</v>
      </c>
      <c r="C304">
        <v>13459</v>
      </c>
      <c r="D304">
        <v>9</v>
      </c>
      <c r="E304">
        <v>9</v>
      </c>
      <c r="F304">
        <v>0</v>
      </c>
      <c r="G304">
        <v>2.0299999713897701</v>
      </c>
      <c r="H304">
        <v>4</v>
      </c>
      <c r="I304">
        <v>2.9700000286102299</v>
      </c>
      <c r="J304">
        <v>0</v>
      </c>
      <c r="K304">
        <v>31</v>
      </c>
      <c r="L304">
        <v>83</v>
      </c>
      <c r="M304">
        <v>153</v>
      </c>
      <c r="N304">
        <v>663</v>
      </c>
      <c r="O304">
        <v>1625</v>
      </c>
      <c r="P304">
        <f t="shared" si="5"/>
        <v>7</v>
      </c>
    </row>
    <row r="305" spans="1:16" x14ac:dyDescent="0.3">
      <c r="A305">
        <v>3977333714</v>
      </c>
      <c r="B305" s="1">
        <v>42477</v>
      </c>
      <c r="C305">
        <v>10415</v>
      </c>
      <c r="D305">
        <v>6.9699997901916504</v>
      </c>
      <c r="E305">
        <v>6.9699997901916504</v>
      </c>
      <c r="F305">
        <v>0</v>
      </c>
      <c r="G305">
        <v>0.69999998807907104</v>
      </c>
      <c r="H305">
        <v>2.3499999046325701</v>
      </c>
      <c r="I305">
        <v>3.9200000762939502</v>
      </c>
      <c r="J305">
        <v>0</v>
      </c>
      <c r="K305">
        <v>11</v>
      </c>
      <c r="L305">
        <v>58</v>
      </c>
      <c r="M305">
        <v>205</v>
      </c>
      <c r="N305">
        <v>600</v>
      </c>
      <c r="O305">
        <v>1529</v>
      </c>
      <c r="P305">
        <f t="shared" si="5"/>
        <v>1</v>
      </c>
    </row>
    <row r="306" spans="1:16" x14ac:dyDescent="0.3">
      <c r="A306">
        <v>3977333714</v>
      </c>
      <c r="B306" s="1">
        <v>42478</v>
      </c>
      <c r="C306">
        <v>11663</v>
      </c>
      <c r="D306">
        <v>7.8000001907348597</v>
      </c>
      <c r="E306">
        <v>7.8000001907348597</v>
      </c>
      <c r="F306">
        <v>0</v>
      </c>
      <c r="G306">
        <v>0.25</v>
      </c>
      <c r="H306">
        <v>3.7300000190734899</v>
      </c>
      <c r="I306">
        <v>3.8199999332428001</v>
      </c>
      <c r="J306">
        <v>0</v>
      </c>
      <c r="K306">
        <v>4</v>
      </c>
      <c r="L306">
        <v>95</v>
      </c>
      <c r="M306">
        <v>214</v>
      </c>
      <c r="N306">
        <v>605</v>
      </c>
      <c r="O306">
        <v>1584</v>
      </c>
      <c r="P306">
        <f t="shared" si="5"/>
        <v>2</v>
      </c>
    </row>
    <row r="307" spans="1:16" x14ac:dyDescent="0.3">
      <c r="A307">
        <v>3977333714</v>
      </c>
      <c r="B307" s="1">
        <v>42479</v>
      </c>
      <c r="C307">
        <v>12414</v>
      </c>
      <c r="D307">
        <v>8.7799997329711896</v>
      </c>
      <c r="E307">
        <v>8.7799997329711896</v>
      </c>
      <c r="F307">
        <v>0</v>
      </c>
      <c r="G307">
        <v>2.2400000095367401</v>
      </c>
      <c r="H307">
        <v>2.4500000476837198</v>
      </c>
      <c r="I307">
        <v>3.96000003814697</v>
      </c>
      <c r="J307">
        <v>0</v>
      </c>
      <c r="K307">
        <v>19</v>
      </c>
      <c r="L307">
        <v>67</v>
      </c>
      <c r="M307">
        <v>221</v>
      </c>
      <c r="N307">
        <v>738</v>
      </c>
      <c r="O307">
        <v>1638</v>
      </c>
      <c r="P307">
        <f t="shared" si="5"/>
        <v>3</v>
      </c>
    </row>
    <row r="308" spans="1:16" x14ac:dyDescent="0.3">
      <c r="A308">
        <v>3977333714</v>
      </c>
      <c r="B308" s="1">
        <v>42480</v>
      </c>
      <c r="C308">
        <v>11658</v>
      </c>
      <c r="D308">
        <v>7.8299999237060502</v>
      </c>
      <c r="E308">
        <v>7.8299999237060502</v>
      </c>
      <c r="F308">
        <v>0</v>
      </c>
      <c r="G308">
        <v>0.20000000298023199</v>
      </c>
      <c r="H308">
        <v>4.3499999046325701</v>
      </c>
      <c r="I308">
        <v>3.2799999713897701</v>
      </c>
      <c r="J308">
        <v>0</v>
      </c>
      <c r="K308">
        <v>2</v>
      </c>
      <c r="L308">
        <v>98</v>
      </c>
      <c r="M308">
        <v>164</v>
      </c>
      <c r="N308">
        <v>845</v>
      </c>
      <c r="O308">
        <v>1554</v>
      </c>
      <c r="P308">
        <f t="shared" si="5"/>
        <v>4</v>
      </c>
    </row>
    <row r="309" spans="1:16" x14ac:dyDescent="0.3">
      <c r="A309">
        <v>3977333714</v>
      </c>
      <c r="B309" s="1">
        <v>42481</v>
      </c>
      <c r="C309">
        <v>6093</v>
      </c>
      <c r="D309">
        <v>4.0799999237060502</v>
      </c>
      <c r="E309">
        <v>4.0799999237060502</v>
      </c>
      <c r="F309">
        <v>0</v>
      </c>
      <c r="G309">
        <v>0</v>
      </c>
      <c r="H309">
        <v>0</v>
      </c>
      <c r="I309">
        <v>4.0599999427795401</v>
      </c>
      <c r="J309">
        <v>0</v>
      </c>
      <c r="K309">
        <v>0</v>
      </c>
      <c r="L309">
        <v>0</v>
      </c>
      <c r="M309">
        <v>242</v>
      </c>
      <c r="N309">
        <v>712</v>
      </c>
      <c r="O309">
        <v>1397</v>
      </c>
      <c r="P309">
        <f t="shared" si="5"/>
        <v>5</v>
      </c>
    </row>
    <row r="310" spans="1:16" x14ac:dyDescent="0.3">
      <c r="A310">
        <v>3977333714</v>
      </c>
      <c r="B310" s="1">
        <v>42482</v>
      </c>
      <c r="C310">
        <v>8911</v>
      </c>
      <c r="D310">
        <v>5.96000003814697</v>
      </c>
      <c r="E310">
        <v>5.96000003814697</v>
      </c>
      <c r="F310">
        <v>0</v>
      </c>
      <c r="G310">
        <v>2.3299999237060498</v>
      </c>
      <c r="H310">
        <v>0.57999998331069902</v>
      </c>
      <c r="I310">
        <v>3.0599999427795401</v>
      </c>
      <c r="J310">
        <v>0</v>
      </c>
      <c r="K310">
        <v>33</v>
      </c>
      <c r="L310">
        <v>12</v>
      </c>
      <c r="M310">
        <v>188</v>
      </c>
      <c r="N310">
        <v>731</v>
      </c>
      <c r="O310">
        <v>1481</v>
      </c>
      <c r="P310">
        <f t="shared" si="5"/>
        <v>6</v>
      </c>
    </row>
    <row r="311" spans="1:16" x14ac:dyDescent="0.3">
      <c r="A311">
        <v>3977333714</v>
      </c>
      <c r="B311" s="1">
        <v>42483</v>
      </c>
      <c r="C311">
        <v>12058</v>
      </c>
      <c r="D311">
        <v>8.0699996948242205</v>
      </c>
      <c r="E311">
        <v>8.0699996948242205</v>
      </c>
      <c r="F311">
        <v>0</v>
      </c>
      <c r="G311">
        <v>0</v>
      </c>
      <c r="H311">
        <v>4.2199997901916504</v>
      </c>
      <c r="I311">
        <v>3.8499999046325701</v>
      </c>
      <c r="J311">
        <v>0</v>
      </c>
      <c r="K311">
        <v>0</v>
      </c>
      <c r="L311">
        <v>92</v>
      </c>
      <c r="M311">
        <v>252</v>
      </c>
      <c r="N311">
        <v>724</v>
      </c>
      <c r="O311">
        <v>1638</v>
      </c>
      <c r="P311">
        <f t="shared" si="5"/>
        <v>7</v>
      </c>
    </row>
    <row r="312" spans="1:16" x14ac:dyDescent="0.3">
      <c r="A312">
        <v>3977333714</v>
      </c>
      <c r="B312" s="1">
        <v>42484</v>
      </c>
      <c r="C312">
        <v>14112</v>
      </c>
      <c r="D312">
        <v>10</v>
      </c>
      <c r="E312">
        <v>10</v>
      </c>
      <c r="F312">
        <v>0</v>
      </c>
      <c r="G312">
        <v>3.2699999809265101</v>
      </c>
      <c r="H312">
        <v>4.5599999427795401</v>
      </c>
      <c r="I312">
        <v>2.1700000762939502</v>
      </c>
      <c r="J312">
        <v>0</v>
      </c>
      <c r="K312">
        <v>30</v>
      </c>
      <c r="L312">
        <v>95</v>
      </c>
      <c r="M312">
        <v>129</v>
      </c>
      <c r="N312">
        <v>660</v>
      </c>
      <c r="O312">
        <v>1655</v>
      </c>
      <c r="P312">
        <f t="shared" si="5"/>
        <v>1</v>
      </c>
    </row>
    <row r="313" spans="1:16" x14ac:dyDescent="0.3">
      <c r="A313">
        <v>3977333714</v>
      </c>
      <c r="B313" s="1">
        <v>42485</v>
      </c>
      <c r="C313">
        <v>11177</v>
      </c>
      <c r="D313">
        <v>8.4799995422363299</v>
      </c>
      <c r="E313">
        <v>8.4799995422363299</v>
      </c>
      <c r="F313">
        <v>0</v>
      </c>
      <c r="G313">
        <v>5.6199998855590803</v>
      </c>
      <c r="H313">
        <v>0.43000000715255698</v>
      </c>
      <c r="I313">
        <v>2.4100000858306898</v>
      </c>
      <c r="J313">
        <v>0</v>
      </c>
      <c r="K313">
        <v>50</v>
      </c>
      <c r="L313">
        <v>9</v>
      </c>
      <c r="M313">
        <v>133</v>
      </c>
      <c r="N313">
        <v>781</v>
      </c>
      <c r="O313">
        <v>1570</v>
      </c>
      <c r="P313">
        <f t="shared" si="5"/>
        <v>2</v>
      </c>
    </row>
    <row r="314" spans="1:16" x14ac:dyDescent="0.3">
      <c r="A314">
        <v>3977333714</v>
      </c>
      <c r="B314" s="1">
        <v>42486</v>
      </c>
      <c r="C314">
        <v>11388</v>
      </c>
      <c r="D314">
        <v>7.6199998855590803</v>
      </c>
      <c r="E314">
        <v>7.6199998855590803</v>
      </c>
      <c r="F314">
        <v>0</v>
      </c>
      <c r="G314">
        <v>0.44999998807907099</v>
      </c>
      <c r="H314">
        <v>4.2199997901916504</v>
      </c>
      <c r="I314">
        <v>2.9500000476837198</v>
      </c>
      <c r="J314">
        <v>0</v>
      </c>
      <c r="K314">
        <v>7</v>
      </c>
      <c r="L314">
        <v>95</v>
      </c>
      <c r="M314">
        <v>170</v>
      </c>
      <c r="N314">
        <v>797</v>
      </c>
      <c r="O314">
        <v>1551</v>
      </c>
      <c r="P314">
        <f t="shared" si="5"/>
        <v>3</v>
      </c>
    </row>
    <row r="315" spans="1:16" x14ac:dyDescent="0.3">
      <c r="A315">
        <v>3977333714</v>
      </c>
      <c r="B315" s="1">
        <v>42487</v>
      </c>
      <c r="C315">
        <v>7193</v>
      </c>
      <c r="D315">
        <v>5.03999996185303</v>
      </c>
      <c r="E315">
        <v>5.03999996185303</v>
      </c>
      <c r="F315">
        <v>0</v>
      </c>
      <c r="G315">
        <v>0</v>
      </c>
      <c r="H315">
        <v>0.41999998688697798</v>
      </c>
      <c r="I315">
        <v>4.6199998855590803</v>
      </c>
      <c r="J315">
        <v>0</v>
      </c>
      <c r="K315">
        <v>0</v>
      </c>
      <c r="L315">
        <v>10</v>
      </c>
      <c r="M315">
        <v>176</v>
      </c>
      <c r="N315">
        <v>714</v>
      </c>
      <c r="O315">
        <v>1377</v>
      </c>
      <c r="P315">
        <f t="shared" si="5"/>
        <v>4</v>
      </c>
    </row>
    <row r="316" spans="1:16" x14ac:dyDescent="0.3">
      <c r="A316">
        <v>3977333714</v>
      </c>
      <c r="B316" s="1">
        <v>42488</v>
      </c>
      <c r="C316">
        <v>7114</v>
      </c>
      <c r="D316">
        <v>4.8800001144409197</v>
      </c>
      <c r="E316">
        <v>4.8800001144409197</v>
      </c>
      <c r="F316">
        <v>0</v>
      </c>
      <c r="G316">
        <v>1.37000000476837</v>
      </c>
      <c r="H316">
        <v>0.28999999165535001</v>
      </c>
      <c r="I316">
        <v>3.2200000286102299</v>
      </c>
      <c r="J316">
        <v>0</v>
      </c>
      <c r="K316">
        <v>15</v>
      </c>
      <c r="L316">
        <v>8</v>
      </c>
      <c r="M316">
        <v>190</v>
      </c>
      <c r="N316">
        <v>804</v>
      </c>
      <c r="O316">
        <v>1407</v>
      </c>
      <c r="P316">
        <f t="shared" si="5"/>
        <v>5</v>
      </c>
    </row>
    <row r="317" spans="1:16" x14ac:dyDescent="0.3">
      <c r="A317">
        <v>3977333714</v>
      </c>
      <c r="B317" s="1">
        <v>42489</v>
      </c>
      <c r="C317">
        <v>10645</v>
      </c>
      <c r="D317">
        <v>7.75</v>
      </c>
      <c r="E317">
        <v>7.75</v>
      </c>
      <c r="F317">
        <v>0</v>
      </c>
      <c r="G317">
        <v>3.7400000095367401</v>
      </c>
      <c r="H317">
        <v>1.29999995231628</v>
      </c>
      <c r="I317">
        <v>2.71000003814697</v>
      </c>
      <c r="J317">
        <v>0</v>
      </c>
      <c r="K317">
        <v>36</v>
      </c>
      <c r="L317">
        <v>32</v>
      </c>
      <c r="M317">
        <v>150</v>
      </c>
      <c r="N317">
        <v>744</v>
      </c>
      <c r="O317">
        <v>1545</v>
      </c>
      <c r="P317">
        <f t="shared" si="5"/>
        <v>6</v>
      </c>
    </row>
    <row r="318" spans="1:16" x14ac:dyDescent="0.3">
      <c r="A318">
        <v>3977333714</v>
      </c>
      <c r="B318" s="1">
        <v>42490</v>
      </c>
      <c r="C318">
        <v>13238</v>
      </c>
      <c r="D318">
        <v>9.1999998092651403</v>
      </c>
      <c r="E318">
        <v>9.1999998092651403</v>
      </c>
      <c r="F318">
        <v>0</v>
      </c>
      <c r="G318">
        <v>3.6900000572204599</v>
      </c>
      <c r="H318">
        <v>2.0999999046325701</v>
      </c>
      <c r="I318">
        <v>3.4100000858306898</v>
      </c>
      <c r="J318">
        <v>0</v>
      </c>
      <c r="K318">
        <v>43</v>
      </c>
      <c r="L318">
        <v>52</v>
      </c>
      <c r="M318">
        <v>194</v>
      </c>
      <c r="N318">
        <v>687</v>
      </c>
      <c r="O318">
        <v>1650</v>
      </c>
      <c r="P318">
        <f t="shared" si="5"/>
        <v>7</v>
      </c>
    </row>
    <row r="319" spans="1:16" x14ac:dyDescent="0.3">
      <c r="A319">
        <v>3977333714</v>
      </c>
      <c r="B319" s="1">
        <v>42491</v>
      </c>
      <c r="C319">
        <v>10414</v>
      </c>
      <c r="D319">
        <v>7.0700001716613796</v>
      </c>
      <c r="E319">
        <v>7.0700001716613796</v>
      </c>
      <c r="F319">
        <v>0</v>
      </c>
      <c r="G319">
        <v>2.6700000762939502</v>
      </c>
      <c r="H319">
        <v>1.9800000190734901</v>
      </c>
      <c r="I319">
        <v>2.4100000858306898</v>
      </c>
      <c r="J319">
        <v>0</v>
      </c>
      <c r="K319">
        <v>41</v>
      </c>
      <c r="L319">
        <v>40</v>
      </c>
      <c r="M319">
        <v>124</v>
      </c>
      <c r="N319">
        <v>691</v>
      </c>
      <c r="O319">
        <v>1501</v>
      </c>
      <c r="P319">
        <f t="shared" si="5"/>
        <v>1</v>
      </c>
    </row>
    <row r="320" spans="1:16" x14ac:dyDescent="0.3">
      <c r="A320">
        <v>3977333714</v>
      </c>
      <c r="B320" s="1">
        <v>42492</v>
      </c>
      <c r="C320">
        <v>16520</v>
      </c>
      <c r="D320">
        <v>11.050000190734901</v>
      </c>
      <c r="E320">
        <v>11.050000190734901</v>
      </c>
      <c r="F320">
        <v>0</v>
      </c>
      <c r="G320">
        <v>1.53999996185303</v>
      </c>
      <c r="H320">
        <v>6.4800000190734899</v>
      </c>
      <c r="I320">
        <v>3.0199999809265101</v>
      </c>
      <c r="J320">
        <v>0</v>
      </c>
      <c r="K320">
        <v>24</v>
      </c>
      <c r="L320">
        <v>143</v>
      </c>
      <c r="M320">
        <v>176</v>
      </c>
      <c r="N320">
        <v>713</v>
      </c>
      <c r="O320">
        <v>1760</v>
      </c>
      <c r="P320">
        <f t="shared" si="5"/>
        <v>2</v>
      </c>
    </row>
    <row r="321" spans="1:16" x14ac:dyDescent="0.3">
      <c r="A321">
        <v>3977333714</v>
      </c>
      <c r="B321" s="1">
        <v>42493</v>
      </c>
      <c r="C321">
        <v>14335</v>
      </c>
      <c r="D321">
        <v>9.5900001525878906</v>
      </c>
      <c r="E321">
        <v>9.5900001525878906</v>
      </c>
      <c r="F321">
        <v>0</v>
      </c>
      <c r="G321">
        <v>3.3199999332428001</v>
      </c>
      <c r="H321">
        <v>1.7400000095367401</v>
      </c>
      <c r="I321">
        <v>4.5300002098083496</v>
      </c>
      <c r="J321">
        <v>0</v>
      </c>
      <c r="K321">
        <v>47</v>
      </c>
      <c r="L321">
        <v>41</v>
      </c>
      <c r="M321">
        <v>258</v>
      </c>
      <c r="N321">
        <v>594</v>
      </c>
      <c r="O321">
        <v>1710</v>
      </c>
      <c r="P321">
        <f t="shared" si="5"/>
        <v>3</v>
      </c>
    </row>
    <row r="322" spans="1:16" x14ac:dyDescent="0.3">
      <c r="A322">
        <v>3977333714</v>
      </c>
      <c r="B322" s="1">
        <v>42494</v>
      </c>
      <c r="C322">
        <v>13559</v>
      </c>
      <c r="D322">
        <v>9.4399995803833008</v>
      </c>
      <c r="E322">
        <v>9.4399995803833008</v>
      </c>
      <c r="F322">
        <v>0</v>
      </c>
      <c r="G322">
        <v>1.8099999427795399</v>
      </c>
      <c r="H322">
        <v>4.5799999237060502</v>
      </c>
      <c r="I322">
        <v>2.8900001049041699</v>
      </c>
      <c r="J322">
        <v>0</v>
      </c>
      <c r="K322">
        <v>14</v>
      </c>
      <c r="L322">
        <v>96</v>
      </c>
      <c r="M322">
        <v>142</v>
      </c>
      <c r="N322">
        <v>852</v>
      </c>
      <c r="O322">
        <v>1628</v>
      </c>
      <c r="P322">
        <f t="shared" si="5"/>
        <v>4</v>
      </c>
    </row>
    <row r="323" spans="1:16" x14ac:dyDescent="0.3">
      <c r="A323">
        <v>3977333714</v>
      </c>
      <c r="B323" s="1">
        <v>42495</v>
      </c>
      <c r="C323">
        <v>12312</v>
      </c>
      <c r="D323">
        <v>8.5799999237060494</v>
      </c>
      <c r="E323">
        <v>8.5799999237060494</v>
      </c>
      <c r="F323">
        <v>0</v>
      </c>
      <c r="G323">
        <v>1.7599999904632599</v>
      </c>
      <c r="H323">
        <v>4.1100001335143999</v>
      </c>
      <c r="I323">
        <v>2.71000003814697</v>
      </c>
      <c r="J323">
        <v>0</v>
      </c>
      <c r="K323">
        <v>14</v>
      </c>
      <c r="L323">
        <v>88</v>
      </c>
      <c r="M323">
        <v>178</v>
      </c>
      <c r="N323">
        <v>680</v>
      </c>
      <c r="O323">
        <v>1618</v>
      </c>
      <c r="P323">
        <f t="shared" ref="P323:P386" si="6">WEEKDAY(B323)</f>
        <v>5</v>
      </c>
    </row>
    <row r="324" spans="1:16" x14ac:dyDescent="0.3">
      <c r="A324">
        <v>3977333714</v>
      </c>
      <c r="B324" s="1">
        <v>42496</v>
      </c>
      <c r="C324">
        <v>11677</v>
      </c>
      <c r="D324">
        <v>8.2799997329711896</v>
      </c>
      <c r="E324">
        <v>8.2799997329711896</v>
      </c>
      <c r="F324">
        <v>0</v>
      </c>
      <c r="G324">
        <v>3.1099998950958301</v>
      </c>
      <c r="H324">
        <v>2.5099999904632599</v>
      </c>
      <c r="I324">
        <v>2.6700000762939502</v>
      </c>
      <c r="J324">
        <v>0</v>
      </c>
      <c r="K324">
        <v>29</v>
      </c>
      <c r="L324">
        <v>55</v>
      </c>
      <c r="M324">
        <v>168</v>
      </c>
      <c r="N324">
        <v>676</v>
      </c>
      <c r="O324">
        <v>1590</v>
      </c>
      <c r="P324">
        <f t="shared" si="6"/>
        <v>6</v>
      </c>
    </row>
    <row r="325" spans="1:16" x14ac:dyDescent="0.3">
      <c r="A325">
        <v>3977333714</v>
      </c>
      <c r="B325" s="1">
        <v>42497</v>
      </c>
      <c r="C325">
        <v>11550</v>
      </c>
      <c r="D325">
        <v>7.7300000190734899</v>
      </c>
      <c r="E325">
        <v>7.7300000190734899</v>
      </c>
      <c r="F325">
        <v>0</v>
      </c>
      <c r="G325">
        <v>0</v>
      </c>
      <c r="H325">
        <v>4.1300001144409197</v>
      </c>
      <c r="I325">
        <v>3.5899999141693102</v>
      </c>
      <c r="J325">
        <v>0</v>
      </c>
      <c r="K325">
        <v>0</v>
      </c>
      <c r="L325">
        <v>86</v>
      </c>
      <c r="M325">
        <v>208</v>
      </c>
      <c r="N325">
        <v>703</v>
      </c>
      <c r="O325">
        <v>1574</v>
      </c>
      <c r="P325">
        <f t="shared" si="6"/>
        <v>7</v>
      </c>
    </row>
    <row r="326" spans="1:16" x14ac:dyDescent="0.3">
      <c r="A326">
        <v>3977333714</v>
      </c>
      <c r="B326" s="1">
        <v>42498</v>
      </c>
      <c r="C326">
        <v>13585</v>
      </c>
      <c r="D326">
        <v>9.0900001525878906</v>
      </c>
      <c r="E326">
        <v>9.0900001525878906</v>
      </c>
      <c r="F326">
        <v>0</v>
      </c>
      <c r="G326">
        <v>0.68000000715255704</v>
      </c>
      <c r="H326">
        <v>5.2399997711181596</v>
      </c>
      <c r="I326">
        <v>3.1700000762939502</v>
      </c>
      <c r="J326">
        <v>0</v>
      </c>
      <c r="K326">
        <v>9</v>
      </c>
      <c r="L326">
        <v>116</v>
      </c>
      <c r="M326">
        <v>171</v>
      </c>
      <c r="N326">
        <v>688</v>
      </c>
      <c r="O326">
        <v>1633</v>
      </c>
      <c r="P326">
        <f t="shared" si="6"/>
        <v>1</v>
      </c>
    </row>
    <row r="327" spans="1:16" x14ac:dyDescent="0.3">
      <c r="A327">
        <v>3977333714</v>
      </c>
      <c r="B327" s="1">
        <v>42499</v>
      </c>
      <c r="C327">
        <v>14687</v>
      </c>
      <c r="D327">
        <v>10.079999923706101</v>
      </c>
      <c r="E327">
        <v>10.079999923706101</v>
      </c>
      <c r="F327">
        <v>0</v>
      </c>
      <c r="G327">
        <v>0.769999980926514</v>
      </c>
      <c r="H327">
        <v>5.5999999046325701</v>
      </c>
      <c r="I327">
        <v>3.5499999523162802</v>
      </c>
      <c r="J327">
        <v>0</v>
      </c>
      <c r="K327">
        <v>8</v>
      </c>
      <c r="L327">
        <v>122</v>
      </c>
      <c r="M327">
        <v>151</v>
      </c>
      <c r="N327">
        <v>1159</v>
      </c>
      <c r="O327">
        <v>1667</v>
      </c>
      <c r="P327">
        <f t="shared" si="6"/>
        <v>2</v>
      </c>
    </row>
    <row r="328" spans="1:16" x14ac:dyDescent="0.3">
      <c r="A328">
        <v>3977333714</v>
      </c>
      <c r="B328" s="1">
        <v>42500</v>
      </c>
      <c r="C328">
        <v>13072</v>
      </c>
      <c r="D328">
        <v>8.7799997329711896</v>
      </c>
      <c r="E328">
        <v>8.7799997329711896</v>
      </c>
      <c r="F328">
        <v>0</v>
      </c>
      <c r="G328">
        <v>7.0000000298023196E-2</v>
      </c>
      <c r="H328">
        <v>5.4000000953674299</v>
      </c>
      <c r="I328">
        <v>3.3099999427795401</v>
      </c>
      <c r="J328">
        <v>0</v>
      </c>
      <c r="K328">
        <v>1</v>
      </c>
      <c r="L328">
        <v>115</v>
      </c>
      <c r="M328">
        <v>196</v>
      </c>
      <c r="N328">
        <v>676</v>
      </c>
      <c r="O328">
        <v>1630</v>
      </c>
      <c r="P328">
        <f t="shared" si="6"/>
        <v>3</v>
      </c>
    </row>
    <row r="329" spans="1:16" x14ac:dyDescent="0.3">
      <c r="A329">
        <v>3977333714</v>
      </c>
      <c r="B329" s="1">
        <v>42501</v>
      </c>
      <c r="C329">
        <v>746</v>
      </c>
      <c r="D329">
        <v>0.5</v>
      </c>
      <c r="E329">
        <v>0.5</v>
      </c>
      <c r="F329">
        <v>0</v>
      </c>
      <c r="G329">
        <v>0.37000000476837203</v>
      </c>
      <c r="H329">
        <v>0</v>
      </c>
      <c r="I329">
        <v>0.129999995231628</v>
      </c>
      <c r="J329">
        <v>0</v>
      </c>
      <c r="K329">
        <v>4</v>
      </c>
      <c r="L329">
        <v>0</v>
      </c>
      <c r="M329">
        <v>9</v>
      </c>
      <c r="N329">
        <v>13</v>
      </c>
      <c r="O329">
        <v>52</v>
      </c>
      <c r="P329">
        <f t="shared" si="6"/>
        <v>4</v>
      </c>
    </row>
    <row r="330" spans="1:16" x14ac:dyDescent="0.3">
      <c r="A330">
        <v>4020332650</v>
      </c>
      <c r="B330" s="1">
        <v>42472</v>
      </c>
      <c r="C330">
        <v>8539</v>
      </c>
      <c r="D330">
        <v>6.1199998855590803</v>
      </c>
      <c r="E330">
        <v>6.1199998855590803</v>
      </c>
      <c r="F330">
        <v>0</v>
      </c>
      <c r="G330">
        <v>0.15000000596046401</v>
      </c>
      <c r="H330">
        <v>0.239999994635582</v>
      </c>
      <c r="I330">
        <v>5.6799998283386204</v>
      </c>
      <c r="J330">
        <v>0</v>
      </c>
      <c r="K330">
        <v>4</v>
      </c>
      <c r="L330">
        <v>15</v>
      </c>
      <c r="M330">
        <v>331</v>
      </c>
      <c r="N330">
        <v>712</v>
      </c>
      <c r="O330">
        <v>3654</v>
      </c>
      <c r="P330">
        <f t="shared" si="6"/>
        <v>3</v>
      </c>
    </row>
    <row r="331" spans="1:16" x14ac:dyDescent="0.3">
      <c r="A331">
        <v>4020332650</v>
      </c>
      <c r="B331" s="1">
        <v>42473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1440</v>
      </c>
      <c r="O331">
        <v>1981</v>
      </c>
      <c r="P331">
        <f t="shared" si="6"/>
        <v>4</v>
      </c>
    </row>
    <row r="332" spans="1:16" x14ac:dyDescent="0.3">
      <c r="A332">
        <v>4020332650</v>
      </c>
      <c r="B332" s="1">
        <v>42474</v>
      </c>
      <c r="C332">
        <v>108</v>
      </c>
      <c r="D332">
        <v>7.9999998211860698E-2</v>
      </c>
      <c r="E332">
        <v>7.9999998211860698E-2</v>
      </c>
      <c r="F332">
        <v>0</v>
      </c>
      <c r="G332">
        <v>0</v>
      </c>
      <c r="H332">
        <v>0</v>
      </c>
      <c r="I332">
        <v>2.9999999329447701E-2</v>
      </c>
      <c r="J332">
        <v>0</v>
      </c>
      <c r="K332">
        <v>0</v>
      </c>
      <c r="L332">
        <v>0</v>
      </c>
      <c r="M332">
        <v>3</v>
      </c>
      <c r="N332">
        <v>1437</v>
      </c>
      <c r="O332">
        <v>2011</v>
      </c>
      <c r="P332">
        <f t="shared" si="6"/>
        <v>5</v>
      </c>
    </row>
    <row r="333" spans="1:16" x14ac:dyDescent="0.3">
      <c r="A333">
        <v>4020332650</v>
      </c>
      <c r="B333" s="1">
        <v>42475</v>
      </c>
      <c r="C333">
        <v>1882</v>
      </c>
      <c r="D333">
        <v>1.3500000238418599</v>
      </c>
      <c r="E333">
        <v>1.3500000238418599</v>
      </c>
      <c r="F333">
        <v>0</v>
      </c>
      <c r="G333">
        <v>0.20999999344348899</v>
      </c>
      <c r="H333">
        <v>0.36000001430511502</v>
      </c>
      <c r="I333">
        <v>0.769999980926514</v>
      </c>
      <c r="J333">
        <v>0</v>
      </c>
      <c r="K333">
        <v>36</v>
      </c>
      <c r="L333">
        <v>18</v>
      </c>
      <c r="M333">
        <v>87</v>
      </c>
      <c r="N333">
        <v>1299</v>
      </c>
      <c r="O333">
        <v>2951</v>
      </c>
      <c r="P333">
        <f t="shared" si="6"/>
        <v>6</v>
      </c>
    </row>
    <row r="334" spans="1:16" x14ac:dyDescent="0.3">
      <c r="A334">
        <v>4020332650</v>
      </c>
      <c r="B334" s="1">
        <v>42476</v>
      </c>
      <c r="C334">
        <v>1982</v>
      </c>
      <c r="D334">
        <v>1.41999995708466</v>
      </c>
      <c r="E334">
        <v>1.41999995708466</v>
      </c>
      <c r="F334">
        <v>0</v>
      </c>
      <c r="G334">
        <v>0.44999998807907099</v>
      </c>
      <c r="H334">
        <v>0.37000000476837203</v>
      </c>
      <c r="I334">
        <v>0.58999997377395597</v>
      </c>
      <c r="J334">
        <v>0</v>
      </c>
      <c r="K334">
        <v>65</v>
      </c>
      <c r="L334">
        <v>21</v>
      </c>
      <c r="M334">
        <v>55</v>
      </c>
      <c r="N334">
        <v>1222</v>
      </c>
      <c r="O334">
        <v>3051</v>
      </c>
      <c r="P334">
        <f t="shared" si="6"/>
        <v>7</v>
      </c>
    </row>
    <row r="335" spans="1:16" x14ac:dyDescent="0.3">
      <c r="A335">
        <v>4020332650</v>
      </c>
      <c r="B335" s="1">
        <v>42477</v>
      </c>
      <c r="C335">
        <v>16</v>
      </c>
      <c r="D335">
        <v>9.9999997764825804E-3</v>
      </c>
      <c r="E335">
        <v>9.9999997764825804E-3</v>
      </c>
      <c r="F335">
        <v>0</v>
      </c>
      <c r="G335">
        <v>0</v>
      </c>
      <c r="H335">
        <v>0</v>
      </c>
      <c r="I335">
        <v>9.9999997764825804E-3</v>
      </c>
      <c r="J335">
        <v>0</v>
      </c>
      <c r="K335">
        <v>0</v>
      </c>
      <c r="L335">
        <v>0</v>
      </c>
      <c r="M335">
        <v>2</v>
      </c>
      <c r="N335">
        <v>1438</v>
      </c>
      <c r="O335">
        <v>1990</v>
      </c>
      <c r="P335">
        <f t="shared" si="6"/>
        <v>1</v>
      </c>
    </row>
    <row r="336" spans="1:16" x14ac:dyDescent="0.3">
      <c r="A336">
        <v>4020332650</v>
      </c>
      <c r="B336" s="1">
        <v>42478</v>
      </c>
      <c r="C336">
        <v>62</v>
      </c>
      <c r="D336">
        <v>3.9999999105930301E-2</v>
      </c>
      <c r="E336">
        <v>3.9999999105930301E-2</v>
      </c>
      <c r="F336">
        <v>0</v>
      </c>
      <c r="G336">
        <v>0</v>
      </c>
      <c r="H336">
        <v>0</v>
      </c>
      <c r="I336">
        <v>3.9999999105930301E-2</v>
      </c>
      <c r="J336">
        <v>0</v>
      </c>
      <c r="K336">
        <v>0</v>
      </c>
      <c r="L336">
        <v>0</v>
      </c>
      <c r="M336">
        <v>2</v>
      </c>
      <c r="N336">
        <v>1438</v>
      </c>
      <c r="O336">
        <v>1995</v>
      </c>
      <c r="P336">
        <f t="shared" si="6"/>
        <v>2</v>
      </c>
    </row>
    <row r="337" spans="1:16" x14ac:dyDescent="0.3">
      <c r="A337">
        <v>4020332650</v>
      </c>
      <c r="B337" s="1">
        <v>42479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1440</v>
      </c>
      <c r="O337">
        <v>1980</v>
      </c>
      <c r="P337">
        <f t="shared" si="6"/>
        <v>3</v>
      </c>
    </row>
    <row r="338" spans="1:16" x14ac:dyDescent="0.3">
      <c r="A338">
        <v>4020332650</v>
      </c>
      <c r="B338" s="1">
        <v>42480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1440</v>
      </c>
      <c r="O338">
        <v>1980</v>
      </c>
      <c r="P338">
        <f t="shared" si="6"/>
        <v>4</v>
      </c>
    </row>
    <row r="339" spans="1:16" x14ac:dyDescent="0.3">
      <c r="A339">
        <v>4020332650</v>
      </c>
      <c r="B339" s="1">
        <v>42481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1440</v>
      </c>
      <c r="O339">
        <v>1980</v>
      </c>
      <c r="P339">
        <f t="shared" si="6"/>
        <v>5</v>
      </c>
    </row>
    <row r="340" spans="1:16" x14ac:dyDescent="0.3">
      <c r="A340">
        <v>4020332650</v>
      </c>
      <c r="B340" s="1">
        <v>42482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1440</v>
      </c>
      <c r="O340">
        <v>1980</v>
      </c>
      <c r="P340">
        <f t="shared" si="6"/>
        <v>6</v>
      </c>
    </row>
    <row r="341" spans="1:16" x14ac:dyDescent="0.3">
      <c r="A341">
        <v>4020332650</v>
      </c>
      <c r="B341" s="1">
        <v>42483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1440</v>
      </c>
      <c r="O341">
        <v>1980</v>
      </c>
      <c r="P341">
        <f t="shared" si="6"/>
        <v>7</v>
      </c>
    </row>
    <row r="342" spans="1:16" x14ac:dyDescent="0.3">
      <c r="A342">
        <v>4020332650</v>
      </c>
      <c r="B342" s="1">
        <v>42484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1440</v>
      </c>
      <c r="O342">
        <v>1980</v>
      </c>
      <c r="P342">
        <f t="shared" si="6"/>
        <v>1</v>
      </c>
    </row>
    <row r="343" spans="1:16" x14ac:dyDescent="0.3">
      <c r="A343">
        <v>4020332650</v>
      </c>
      <c r="B343" s="1">
        <v>42485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1440</v>
      </c>
      <c r="O343">
        <v>1980</v>
      </c>
      <c r="P343">
        <f t="shared" si="6"/>
        <v>2</v>
      </c>
    </row>
    <row r="344" spans="1:16" x14ac:dyDescent="0.3">
      <c r="A344">
        <v>4020332650</v>
      </c>
      <c r="B344" s="1">
        <v>42486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1440</v>
      </c>
      <c r="O344">
        <v>1980</v>
      </c>
      <c r="P344">
        <f t="shared" si="6"/>
        <v>3</v>
      </c>
    </row>
    <row r="345" spans="1:16" x14ac:dyDescent="0.3">
      <c r="A345">
        <v>4020332650</v>
      </c>
      <c r="B345" s="1">
        <v>42487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1440</v>
      </c>
      <c r="O345">
        <v>1980</v>
      </c>
      <c r="P345">
        <f t="shared" si="6"/>
        <v>4</v>
      </c>
    </row>
    <row r="346" spans="1:16" x14ac:dyDescent="0.3">
      <c r="A346">
        <v>4020332650</v>
      </c>
      <c r="B346" s="1">
        <v>42488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1440</v>
      </c>
      <c r="O346">
        <v>1980</v>
      </c>
      <c r="P346">
        <f t="shared" si="6"/>
        <v>5</v>
      </c>
    </row>
    <row r="347" spans="1:16" x14ac:dyDescent="0.3">
      <c r="A347">
        <v>4020332650</v>
      </c>
      <c r="B347" s="1">
        <v>42489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1440</v>
      </c>
      <c r="O347">
        <v>1980</v>
      </c>
      <c r="P347">
        <f t="shared" si="6"/>
        <v>6</v>
      </c>
    </row>
    <row r="348" spans="1:16" x14ac:dyDescent="0.3">
      <c r="A348">
        <v>4020332650</v>
      </c>
      <c r="B348" s="1">
        <v>42490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1440</v>
      </c>
      <c r="O348">
        <v>1980</v>
      </c>
      <c r="P348">
        <f t="shared" si="6"/>
        <v>7</v>
      </c>
    </row>
    <row r="349" spans="1:16" x14ac:dyDescent="0.3">
      <c r="A349">
        <v>4020332650</v>
      </c>
      <c r="B349" s="1">
        <v>42491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1980</v>
      </c>
      <c r="P349">
        <f t="shared" si="6"/>
        <v>1</v>
      </c>
    </row>
    <row r="350" spans="1:16" x14ac:dyDescent="0.3">
      <c r="A350">
        <v>4020332650</v>
      </c>
      <c r="B350" s="1">
        <v>42492</v>
      </c>
      <c r="C350">
        <v>475</v>
      </c>
      <c r="D350">
        <v>0.34000000357627902</v>
      </c>
      <c r="E350">
        <v>0.34000000357627902</v>
      </c>
      <c r="F350">
        <v>0</v>
      </c>
      <c r="G350">
        <v>0</v>
      </c>
      <c r="H350">
        <v>3.9999999105930301E-2</v>
      </c>
      <c r="I350">
        <v>0.28999999165535001</v>
      </c>
      <c r="J350">
        <v>0</v>
      </c>
      <c r="K350">
        <v>0</v>
      </c>
      <c r="L350">
        <v>11</v>
      </c>
      <c r="M350">
        <v>31</v>
      </c>
      <c r="N350">
        <v>1350</v>
      </c>
      <c r="O350">
        <v>2207</v>
      </c>
      <c r="P350">
        <f t="shared" si="6"/>
        <v>2</v>
      </c>
    </row>
    <row r="351" spans="1:16" x14ac:dyDescent="0.3">
      <c r="A351">
        <v>4020332650</v>
      </c>
      <c r="B351" s="1">
        <v>42493</v>
      </c>
      <c r="C351">
        <v>4496</v>
      </c>
      <c r="D351">
        <v>3.2200000286102299</v>
      </c>
      <c r="E351">
        <v>3.2200000286102299</v>
      </c>
      <c r="F351">
        <v>0</v>
      </c>
      <c r="G351">
        <v>0</v>
      </c>
      <c r="H351">
        <v>0</v>
      </c>
      <c r="I351">
        <v>3.1500000953674299</v>
      </c>
      <c r="J351">
        <v>5.0000000745058101E-2</v>
      </c>
      <c r="K351">
        <v>0</v>
      </c>
      <c r="L351">
        <v>0</v>
      </c>
      <c r="M351">
        <v>174</v>
      </c>
      <c r="N351">
        <v>950</v>
      </c>
      <c r="O351">
        <v>2828</v>
      </c>
      <c r="P351">
        <f t="shared" si="6"/>
        <v>3</v>
      </c>
    </row>
    <row r="352" spans="1:16" x14ac:dyDescent="0.3">
      <c r="A352">
        <v>4020332650</v>
      </c>
      <c r="B352" s="1">
        <v>42494</v>
      </c>
      <c r="C352">
        <v>10252</v>
      </c>
      <c r="D352">
        <v>7.3499999046325701</v>
      </c>
      <c r="E352">
        <v>7.3499999046325701</v>
      </c>
      <c r="F352">
        <v>0</v>
      </c>
      <c r="G352">
        <v>0.67000001668930098</v>
      </c>
      <c r="H352">
        <v>1.03999996185303</v>
      </c>
      <c r="I352">
        <v>5.5799999237060502</v>
      </c>
      <c r="J352">
        <v>0</v>
      </c>
      <c r="K352">
        <v>13</v>
      </c>
      <c r="L352">
        <v>46</v>
      </c>
      <c r="M352">
        <v>346</v>
      </c>
      <c r="N352">
        <v>531</v>
      </c>
      <c r="O352">
        <v>3879</v>
      </c>
      <c r="P352">
        <f t="shared" si="6"/>
        <v>4</v>
      </c>
    </row>
    <row r="353" spans="1:16" x14ac:dyDescent="0.3">
      <c r="A353">
        <v>4020332650</v>
      </c>
      <c r="B353" s="1">
        <v>42495</v>
      </c>
      <c r="C353">
        <v>11728</v>
      </c>
      <c r="D353">
        <v>8.4300003051757795</v>
      </c>
      <c r="E353">
        <v>8.4300003051757795</v>
      </c>
      <c r="F353">
        <v>0</v>
      </c>
      <c r="G353">
        <v>2.6199998855590798</v>
      </c>
      <c r="H353">
        <v>1.6799999475479099</v>
      </c>
      <c r="I353">
        <v>4.03999996185303</v>
      </c>
      <c r="J353">
        <v>7.0000000298023196E-2</v>
      </c>
      <c r="K353">
        <v>38</v>
      </c>
      <c r="L353">
        <v>42</v>
      </c>
      <c r="M353">
        <v>196</v>
      </c>
      <c r="N353">
        <v>916</v>
      </c>
      <c r="O353">
        <v>3429</v>
      </c>
      <c r="P353">
        <f t="shared" si="6"/>
        <v>5</v>
      </c>
    </row>
    <row r="354" spans="1:16" x14ac:dyDescent="0.3">
      <c r="A354">
        <v>4020332650</v>
      </c>
      <c r="B354" s="1">
        <v>42496</v>
      </c>
      <c r="C354">
        <v>4369</v>
      </c>
      <c r="D354">
        <v>3.1300001144409202</v>
      </c>
      <c r="E354">
        <v>3.1300001144409202</v>
      </c>
      <c r="F354">
        <v>0</v>
      </c>
      <c r="G354">
        <v>0</v>
      </c>
      <c r="H354">
        <v>0</v>
      </c>
      <c r="I354">
        <v>3.0999999046325701</v>
      </c>
      <c r="J354">
        <v>9.9999997764825804E-3</v>
      </c>
      <c r="K354">
        <v>0</v>
      </c>
      <c r="L354">
        <v>0</v>
      </c>
      <c r="M354">
        <v>177</v>
      </c>
      <c r="N354">
        <v>855</v>
      </c>
      <c r="O354">
        <v>2704</v>
      </c>
      <c r="P354">
        <f t="shared" si="6"/>
        <v>6</v>
      </c>
    </row>
    <row r="355" spans="1:16" x14ac:dyDescent="0.3">
      <c r="A355">
        <v>4020332650</v>
      </c>
      <c r="B355" s="1">
        <v>42497</v>
      </c>
      <c r="C355">
        <v>6132</v>
      </c>
      <c r="D355">
        <v>4.4000000953674299</v>
      </c>
      <c r="E355">
        <v>4.4000000953674299</v>
      </c>
      <c r="F355">
        <v>0</v>
      </c>
      <c r="G355">
        <v>0</v>
      </c>
      <c r="H355">
        <v>0</v>
      </c>
      <c r="I355">
        <v>3.5799999237060498</v>
      </c>
      <c r="J355">
        <v>0</v>
      </c>
      <c r="K355">
        <v>0</v>
      </c>
      <c r="L355">
        <v>0</v>
      </c>
      <c r="M355">
        <v>184</v>
      </c>
      <c r="N355">
        <v>1256</v>
      </c>
      <c r="O355">
        <v>2975</v>
      </c>
      <c r="P355">
        <f t="shared" si="6"/>
        <v>7</v>
      </c>
    </row>
    <row r="356" spans="1:16" x14ac:dyDescent="0.3">
      <c r="A356">
        <v>4020332650</v>
      </c>
      <c r="B356" s="1">
        <v>42498</v>
      </c>
      <c r="C356">
        <v>5862</v>
      </c>
      <c r="D356">
        <v>4.1999998092651403</v>
      </c>
      <c r="E356">
        <v>4.1999998092651403</v>
      </c>
      <c r="F356">
        <v>0</v>
      </c>
      <c r="G356">
        <v>0</v>
      </c>
      <c r="H356">
        <v>0</v>
      </c>
      <c r="I356">
        <v>4.1500000953674299</v>
      </c>
      <c r="J356">
        <v>0</v>
      </c>
      <c r="K356">
        <v>0</v>
      </c>
      <c r="L356">
        <v>0</v>
      </c>
      <c r="M356">
        <v>263</v>
      </c>
      <c r="N356">
        <v>775</v>
      </c>
      <c r="O356">
        <v>3089</v>
      </c>
      <c r="P356">
        <f t="shared" si="6"/>
        <v>1</v>
      </c>
    </row>
    <row r="357" spans="1:16" x14ac:dyDescent="0.3">
      <c r="A357">
        <v>4020332650</v>
      </c>
      <c r="B357" s="1">
        <v>42499</v>
      </c>
      <c r="C357">
        <v>4556</v>
      </c>
      <c r="D357">
        <v>3.2699999809265101</v>
      </c>
      <c r="E357">
        <v>3.2699999809265101</v>
      </c>
      <c r="F357">
        <v>0</v>
      </c>
      <c r="G357">
        <v>0.20000000298023199</v>
      </c>
      <c r="H357">
        <v>0.119999997317791</v>
      </c>
      <c r="I357">
        <v>2.9400000572204599</v>
      </c>
      <c r="J357">
        <v>0</v>
      </c>
      <c r="K357">
        <v>3</v>
      </c>
      <c r="L357">
        <v>5</v>
      </c>
      <c r="M357">
        <v>173</v>
      </c>
      <c r="N357">
        <v>1225</v>
      </c>
      <c r="O357">
        <v>2785</v>
      </c>
      <c r="P357">
        <f t="shared" si="6"/>
        <v>2</v>
      </c>
    </row>
    <row r="358" spans="1:16" x14ac:dyDescent="0.3">
      <c r="A358">
        <v>4020332650</v>
      </c>
      <c r="B358" s="1">
        <v>42500</v>
      </c>
      <c r="C358">
        <v>5546</v>
      </c>
      <c r="D358">
        <v>3.9800000190734899</v>
      </c>
      <c r="E358">
        <v>3.9800000190734899</v>
      </c>
      <c r="F358">
        <v>0</v>
      </c>
      <c r="G358">
        <v>0</v>
      </c>
      <c r="H358">
        <v>0</v>
      </c>
      <c r="I358">
        <v>3.8699998855590798</v>
      </c>
      <c r="J358">
        <v>3.9999999105930301E-2</v>
      </c>
      <c r="K358">
        <v>0</v>
      </c>
      <c r="L358">
        <v>0</v>
      </c>
      <c r="M358">
        <v>206</v>
      </c>
      <c r="N358">
        <v>774</v>
      </c>
      <c r="O358">
        <v>2926</v>
      </c>
      <c r="P358">
        <f t="shared" si="6"/>
        <v>3</v>
      </c>
    </row>
    <row r="359" spans="1:16" x14ac:dyDescent="0.3">
      <c r="A359">
        <v>4020332650</v>
      </c>
      <c r="B359" s="1">
        <v>42501</v>
      </c>
      <c r="C359">
        <v>3689</v>
      </c>
      <c r="D359">
        <v>2.6500000953674299</v>
      </c>
      <c r="E359">
        <v>2.6500000953674299</v>
      </c>
      <c r="F359">
        <v>0</v>
      </c>
      <c r="G359">
        <v>0.109999999403954</v>
      </c>
      <c r="H359">
        <v>0.17000000178813901</v>
      </c>
      <c r="I359">
        <v>2.3299999237060498</v>
      </c>
      <c r="J359">
        <v>0</v>
      </c>
      <c r="K359">
        <v>2</v>
      </c>
      <c r="L359">
        <v>8</v>
      </c>
      <c r="M359">
        <v>134</v>
      </c>
      <c r="N359">
        <v>1296</v>
      </c>
      <c r="O359">
        <v>2645</v>
      </c>
      <c r="P359">
        <f t="shared" si="6"/>
        <v>4</v>
      </c>
    </row>
    <row r="360" spans="1:16" x14ac:dyDescent="0.3">
      <c r="A360">
        <v>4020332650</v>
      </c>
      <c r="B360" s="1">
        <v>42502</v>
      </c>
      <c r="C360">
        <v>590</v>
      </c>
      <c r="D360">
        <v>0.41999998688697798</v>
      </c>
      <c r="E360">
        <v>0.41999998688697798</v>
      </c>
      <c r="F360">
        <v>0</v>
      </c>
      <c r="G360">
        <v>0</v>
      </c>
      <c r="H360">
        <v>0</v>
      </c>
      <c r="I360">
        <v>0.40999999642372098</v>
      </c>
      <c r="J360">
        <v>0</v>
      </c>
      <c r="K360">
        <v>0</v>
      </c>
      <c r="L360">
        <v>0</v>
      </c>
      <c r="M360">
        <v>21</v>
      </c>
      <c r="N360">
        <v>721</v>
      </c>
      <c r="O360">
        <v>1120</v>
      </c>
      <c r="P360">
        <f t="shared" si="6"/>
        <v>5</v>
      </c>
    </row>
    <row r="361" spans="1:16" x14ac:dyDescent="0.3">
      <c r="A361">
        <v>4319703577</v>
      </c>
      <c r="B361" s="1">
        <v>42472</v>
      </c>
      <c r="C361">
        <v>7753</v>
      </c>
      <c r="D361">
        <v>5.1999998092651403</v>
      </c>
      <c r="E361">
        <v>5.1999998092651403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2115</v>
      </c>
      <c r="P361">
        <f t="shared" si="6"/>
        <v>3</v>
      </c>
    </row>
    <row r="362" spans="1:16" x14ac:dyDescent="0.3">
      <c r="A362">
        <v>4319703577</v>
      </c>
      <c r="B362" s="1">
        <v>42473</v>
      </c>
      <c r="C362">
        <v>8204</v>
      </c>
      <c r="D362">
        <v>5.5</v>
      </c>
      <c r="E362">
        <v>5.5</v>
      </c>
      <c r="F362">
        <v>0</v>
      </c>
      <c r="G362">
        <v>0.52999997138977095</v>
      </c>
      <c r="H362">
        <v>0.58999997377395597</v>
      </c>
      <c r="I362">
        <v>1.3099999427795399</v>
      </c>
      <c r="J362">
        <v>0</v>
      </c>
      <c r="K362">
        <v>8</v>
      </c>
      <c r="L362">
        <v>15</v>
      </c>
      <c r="M362">
        <v>96</v>
      </c>
      <c r="N362">
        <v>1234</v>
      </c>
      <c r="O362">
        <v>2135</v>
      </c>
      <c r="P362">
        <f t="shared" si="6"/>
        <v>4</v>
      </c>
    </row>
    <row r="363" spans="1:16" x14ac:dyDescent="0.3">
      <c r="A363">
        <v>4319703577</v>
      </c>
      <c r="B363" s="1">
        <v>42474</v>
      </c>
      <c r="C363">
        <v>10210</v>
      </c>
      <c r="D363">
        <v>6.8800001144409197</v>
      </c>
      <c r="E363">
        <v>6.8800001144409197</v>
      </c>
      <c r="F363">
        <v>0</v>
      </c>
      <c r="G363">
        <v>0.109999999403954</v>
      </c>
      <c r="H363">
        <v>0.33000001311302202</v>
      </c>
      <c r="I363">
        <v>6.4400000572204599</v>
      </c>
      <c r="J363">
        <v>0</v>
      </c>
      <c r="K363">
        <v>1</v>
      </c>
      <c r="L363">
        <v>9</v>
      </c>
      <c r="M363">
        <v>339</v>
      </c>
      <c r="N363">
        <v>589</v>
      </c>
      <c r="O363">
        <v>2302</v>
      </c>
      <c r="P363">
        <f t="shared" si="6"/>
        <v>5</v>
      </c>
    </row>
    <row r="364" spans="1:16" x14ac:dyDescent="0.3">
      <c r="A364">
        <v>4319703577</v>
      </c>
      <c r="B364" s="1">
        <v>42475</v>
      </c>
      <c r="C364">
        <v>5664</v>
      </c>
      <c r="D364">
        <v>3.7999999523162802</v>
      </c>
      <c r="E364">
        <v>3.7999999523162802</v>
      </c>
      <c r="F364">
        <v>0</v>
      </c>
      <c r="G364">
        <v>0</v>
      </c>
      <c r="H364">
        <v>0</v>
      </c>
      <c r="I364">
        <v>3.7999999523162802</v>
      </c>
      <c r="J364">
        <v>0</v>
      </c>
      <c r="K364">
        <v>0</v>
      </c>
      <c r="L364">
        <v>0</v>
      </c>
      <c r="M364">
        <v>228</v>
      </c>
      <c r="N364">
        <v>752</v>
      </c>
      <c r="O364">
        <v>1985</v>
      </c>
      <c r="P364">
        <f t="shared" si="6"/>
        <v>6</v>
      </c>
    </row>
    <row r="365" spans="1:16" x14ac:dyDescent="0.3">
      <c r="A365">
        <v>4319703577</v>
      </c>
      <c r="B365" s="1">
        <v>42476</v>
      </c>
      <c r="C365">
        <v>4744</v>
      </c>
      <c r="D365">
        <v>3.1800000667571999</v>
      </c>
      <c r="E365">
        <v>3.1800000667571999</v>
      </c>
      <c r="F365">
        <v>0</v>
      </c>
      <c r="G365">
        <v>0</v>
      </c>
      <c r="H365">
        <v>0</v>
      </c>
      <c r="I365">
        <v>3.1800000667571999</v>
      </c>
      <c r="J365">
        <v>0</v>
      </c>
      <c r="K365">
        <v>0</v>
      </c>
      <c r="L365">
        <v>0</v>
      </c>
      <c r="M365">
        <v>194</v>
      </c>
      <c r="N365">
        <v>724</v>
      </c>
      <c r="O365">
        <v>1884</v>
      </c>
      <c r="P365">
        <f t="shared" si="6"/>
        <v>7</v>
      </c>
    </row>
    <row r="366" spans="1:16" x14ac:dyDescent="0.3">
      <c r="A366">
        <v>4319703577</v>
      </c>
      <c r="B366" s="1">
        <v>42477</v>
      </c>
      <c r="C366">
        <v>29</v>
      </c>
      <c r="D366">
        <v>1.9999999552965199E-2</v>
      </c>
      <c r="E366">
        <v>1.9999999552965199E-2</v>
      </c>
      <c r="F366">
        <v>0</v>
      </c>
      <c r="G366">
        <v>0</v>
      </c>
      <c r="H366">
        <v>0</v>
      </c>
      <c r="I366">
        <v>1.9999999552965199E-2</v>
      </c>
      <c r="J366">
        <v>0</v>
      </c>
      <c r="K366">
        <v>0</v>
      </c>
      <c r="L366">
        <v>0</v>
      </c>
      <c r="M366">
        <v>3</v>
      </c>
      <c r="N366">
        <v>1363</v>
      </c>
      <c r="O366">
        <v>1464</v>
      </c>
      <c r="P366">
        <f t="shared" si="6"/>
        <v>1</v>
      </c>
    </row>
    <row r="367" spans="1:16" x14ac:dyDescent="0.3">
      <c r="A367">
        <v>4319703577</v>
      </c>
      <c r="B367" s="1">
        <v>42478</v>
      </c>
      <c r="C367">
        <v>2276</v>
      </c>
      <c r="D367">
        <v>1.54999995231628</v>
      </c>
      <c r="E367">
        <v>1.54999995231628</v>
      </c>
      <c r="F367">
        <v>0</v>
      </c>
      <c r="G367">
        <v>7.0000000298023196E-2</v>
      </c>
      <c r="H367">
        <v>0.33000001311302202</v>
      </c>
      <c r="I367">
        <v>1.12000000476837</v>
      </c>
      <c r="J367">
        <v>0</v>
      </c>
      <c r="K367">
        <v>1</v>
      </c>
      <c r="L367">
        <v>9</v>
      </c>
      <c r="M367">
        <v>58</v>
      </c>
      <c r="N367">
        <v>824</v>
      </c>
      <c r="O367">
        <v>1632</v>
      </c>
      <c r="P367">
        <f t="shared" si="6"/>
        <v>2</v>
      </c>
    </row>
    <row r="368" spans="1:16" x14ac:dyDescent="0.3">
      <c r="A368">
        <v>4319703577</v>
      </c>
      <c r="B368" s="1">
        <v>42479</v>
      </c>
      <c r="C368">
        <v>8925</v>
      </c>
      <c r="D368">
        <v>5.9899997711181596</v>
      </c>
      <c r="E368">
        <v>5.9899997711181596</v>
      </c>
      <c r="F368">
        <v>0</v>
      </c>
      <c r="G368">
        <v>0</v>
      </c>
      <c r="H368">
        <v>0</v>
      </c>
      <c r="I368">
        <v>5.9899997711181596</v>
      </c>
      <c r="J368">
        <v>0</v>
      </c>
      <c r="K368">
        <v>0</v>
      </c>
      <c r="L368">
        <v>0</v>
      </c>
      <c r="M368">
        <v>311</v>
      </c>
      <c r="N368">
        <v>604</v>
      </c>
      <c r="O368">
        <v>2200</v>
      </c>
      <c r="P368">
        <f t="shared" si="6"/>
        <v>3</v>
      </c>
    </row>
    <row r="369" spans="1:16" x14ac:dyDescent="0.3">
      <c r="A369">
        <v>4319703577</v>
      </c>
      <c r="B369" s="1">
        <v>42480</v>
      </c>
      <c r="C369">
        <v>8954</v>
      </c>
      <c r="D369">
        <v>6.0100002288818404</v>
      </c>
      <c r="E369">
        <v>6.0100002288818404</v>
      </c>
      <c r="F369">
        <v>0</v>
      </c>
      <c r="G369">
        <v>0</v>
      </c>
      <c r="H369">
        <v>0.68000000715255704</v>
      </c>
      <c r="I369">
        <v>5.3099999427795401</v>
      </c>
      <c r="J369">
        <v>0</v>
      </c>
      <c r="K369">
        <v>0</v>
      </c>
      <c r="L369">
        <v>18</v>
      </c>
      <c r="M369">
        <v>306</v>
      </c>
      <c r="N369">
        <v>671</v>
      </c>
      <c r="O369">
        <v>2220</v>
      </c>
      <c r="P369">
        <f t="shared" si="6"/>
        <v>4</v>
      </c>
    </row>
    <row r="370" spans="1:16" x14ac:dyDescent="0.3">
      <c r="A370">
        <v>4319703577</v>
      </c>
      <c r="B370" s="1">
        <v>42481</v>
      </c>
      <c r="C370">
        <v>3702</v>
      </c>
      <c r="D370">
        <v>2.4800000190734899</v>
      </c>
      <c r="E370">
        <v>2.4800000190734899</v>
      </c>
      <c r="F370">
        <v>0</v>
      </c>
      <c r="G370">
        <v>0</v>
      </c>
      <c r="H370">
        <v>0</v>
      </c>
      <c r="I370">
        <v>0.34999999403953602</v>
      </c>
      <c r="J370">
        <v>0</v>
      </c>
      <c r="K370">
        <v>0</v>
      </c>
      <c r="L370">
        <v>0</v>
      </c>
      <c r="M370">
        <v>34</v>
      </c>
      <c r="N370">
        <v>1265</v>
      </c>
      <c r="O370">
        <v>1792</v>
      </c>
      <c r="P370">
        <f t="shared" si="6"/>
        <v>5</v>
      </c>
    </row>
    <row r="371" spans="1:16" x14ac:dyDescent="0.3">
      <c r="A371">
        <v>4319703577</v>
      </c>
      <c r="B371" s="1">
        <v>42482</v>
      </c>
      <c r="C371">
        <v>4500</v>
      </c>
      <c r="D371">
        <v>3.0199999809265101</v>
      </c>
      <c r="E371">
        <v>3.0199999809265101</v>
      </c>
      <c r="F371">
        <v>0</v>
      </c>
      <c r="G371">
        <v>5.9999998658895499E-2</v>
      </c>
      <c r="H371">
        <v>0.81000000238418601</v>
      </c>
      <c r="I371">
        <v>2.1500000953674299</v>
      </c>
      <c r="J371">
        <v>0</v>
      </c>
      <c r="K371">
        <v>1</v>
      </c>
      <c r="L371">
        <v>19</v>
      </c>
      <c r="M371">
        <v>176</v>
      </c>
      <c r="N371">
        <v>709</v>
      </c>
      <c r="O371">
        <v>1886</v>
      </c>
      <c r="P371">
        <f t="shared" si="6"/>
        <v>6</v>
      </c>
    </row>
    <row r="372" spans="1:16" x14ac:dyDescent="0.3">
      <c r="A372">
        <v>4319703577</v>
      </c>
      <c r="B372" s="1">
        <v>42483</v>
      </c>
      <c r="C372">
        <v>4935</v>
      </c>
      <c r="D372">
        <v>3.3099999427795401</v>
      </c>
      <c r="E372">
        <v>3.3099999427795401</v>
      </c>
      <c r="F372">
        <v>0</v>
      </c>
      <c r="G372">
        <v>0</v>
      </c>
      <c r="H372">
        <v>0</v>
      </c>
      <c r="I372">
        <v>3.3099999427795401</v>
      </c>
      <c r="J372">
        <v>0</v>
      </c>
      <c r="K372">
        <v>0</v>
      </c>
      <c r="L372">
        <v>0</v>
      </c>
      <c r="M372">
        <v>233</v>
      </c>
      <c r="N372">
        <v>546</v>
      </c>
      <c r="O372">
        <v>1945</v>
      </c>
      <c r="P372">
        <f t="shared" si="6"/>
        <v>7</v>
      </c>
    </row>
    <row r="373" spans="1:16" x14ac:dyDescent="0.3">
      <c r="A373">
        <v>4319703577</v>
      </c>
      <c r="B373" s="1">
        <v>42484</v>
      </c>
      <c r="C373">
        <v>4081</v>
      </c>
      <c r="D373">
        <v>2.7400000095367401</v>
      </c>
      <c r="E373">
        <v>2.7400000095367401</v>
      </c>
      <c r="F373">
        <v>0</v>
      </c>
      <c r="G373">
        <v>5.9999998658895499E-2</v>
      </c>
      <c r="H373">
        <v>0.20000000298023199</v>
      </c>
      <c r="I373">
        <v>2.4700000286102299</v>
      </c>
      <c r="J373">
        <v>0</v>
      </c>
      <c r="K373">
        <v>1</v>
      </c>
      <c r="L373">
        <v>5</v>
      </c>
      <c r="M373">
        <v>191</v>
      </c>
      <c r="N373">
        <v>692</v>
      </c>
      <c r="O373">
        <v>1880</v>
      </c>
      <c r="P373">
        <f t="shared" si="6"/>
        <v>1</v>
      </c>
    </row>
    <row r="374" spans="1:16" x14ac:dyDescent="0.3">
      <c r="A374">
        <v>4319703577</v>
      </c>
      <c r="B374" s="1">
        <v>42485</v>
      </c>
      <c r="C374">
        <v>9259</v>
      </c>
      <c r="D374">
        <v>6.21000003814697</v>
      </c>
      <c r="E374">
        <v>6.21000003814697</v>
      </c>
      <c r="F374">
        <v>0</v>
      </c>
      <c r="G374">
        <v>0</v>
      </c>
      <c r="H374">
        <v>0.28000000119209301</v>
      </c>
      <c r="I374">
        <v>5.9299998283386204</v>
      </c>
      <c r="J374">
        <v>0</v>
      </c>
      <c r="K374">
        <v>0</v>
      </c>
      <c r="L374">
        <v>8</v>
      </c>
      <c r="M374">
        <v>390</v>
      </c>
      <c r="N374">
        <v>544</v>
      </c>
      <c r="O374">
        <v>2314</v>
      </c>
      <c r="P374">
        <f t="shared" si="6"/>
        <v>2</v>
      </c>
    </row>
    <row r="375" spans="1:16" x14ac:dyDescent="0.3">
      <c r="A375">
        <v>4319703577</v>
      </c>
      <c r="B375" s="1">
        <v>42486</v>
      </c>
      <c r="C375">
        <v>9899</v>
      </c>
      <c r="D375">
        <v>6.6399998664856001</v>
      </c>
      <c r="E375">
        <v>6.6399998664856001</v>
      </c>
      <c r="F375">
        <v>0</v>
      </c>
      <c r="G375">
        <v>0.56999999284744296</v>
      </c>
      <c r="H375">
        <v>0.92000001668930098</v>
      </c>
      <c r="I375">
        <v>5.1500000953674299</v>
      </c>
      <c r="J375">
        <v>0</v>
      </c>
      <c r="K375">
        <v>8</v>
      </c>
      <c r="L375">
        <v>21</v>
      </c>
      <c r="M375">
        <v>288</v>
      </c>
      <c r="N375">
        <v>649</v>
      </c>
      <c r="O375">
        <v>2236</v>
      </c>
      <c r="P375">
        <f t="shared" si="6"/>
        <v>3</v>
      </c>
    </row>
    <row r="376" spans="1:16" x14ac:dyDescent="0.3">
      <c r="A376">
        <v>4319703577</v>
      </c>
      <c r="B376" s="1">
        <v>42487</v>
      </c>
      <c r="C376">
        <v>10780</v>
      </c>
      <c r="D376">
        <v>7.2300000190734899</v>
      </c>
      <c r="E376">
        <v>7.2300000190734899</v>
      </c>
      <c r="F376">
        <v>0</v>
      </c>
      <c r="G376">
        <v>0.40999999642372098</v>
      </c>
      <c r="H376">
        <v>1.91999995708466</v>
      </c>
      <c r="I376">
        <v>4.9099998474121103</v>
      </c>
      <c r="J376">
        <v>0</v>
      </c>
      <c r="K376">
        <v>6</v>
      </c>
      <c r="L376">
        <v>47</v>
      </c>
      <c r="M376">
        <v>300</v>
      </c>
      <c r="N376">
        <v>680</v>
      </c>
      <c r="O376">
        <v>2324</v>
      </c>
      <c r="P376">
        <f t="shared" si="6"/>
        <v>4</v>
      </c>
    </row>
    <row r="377" spans="1:16" x14ac:dyDescent="0.3">
      <c r="A377">
        <v>4319703577</v>
      </c>
      <c r="B377" s="1">
        <v>42488</v>
      </c>
      <c r="C377">
        <v>10817</v>
      </c>
      <c r="D377">
        <v>7.2800002098083496</v>
      </c>
      <c r="E377">
        <v>7.2800002098083496</v>
      </c>
      <c r="F377">
        <v>0</v>
      </c>
      <c r="G377">
        <v>1.0099999904632599</v>
      </c>
      <c r="H377">
        <v>0.33000001311302202</v>
      </c>
      <c r="I377">
        <v>5.9400000572204599</v>
      </c>
      <c r="J377">
        <v>0</v>
      </c>
      <c r="K377">
        <v>13</v>
      </c>
      <c r="L377">
        <v>8</v>
      </c>
      <c r="M377">
        <v>359</v>
      </c>
      <c r="N377">
        <v>552</v>
      </c>
      <c r="O377">
        <v>2367</v>
      </c>
      <c r="P377">
        <f t="shared" si="6"/>
        <v>5</v>
      </c>
    </row>
    <row r="378" spans="1:16" x14ac:dyDescent="0.3">
      <c r="A378">
        <v>4319703577</v>
      </c>
      <c r="B378" s="1">
        <v>42489</v>
      </c>
      <c r="C378">
        <v>7990</v>
      </c>
      <c r="D378">
        <v>5.3600001335143999</v>
      </c>
      <c r="E378">
        <v>5.3600001335143999</v>
      </c>
      <c r="F378">
        <v>0</v>
      </c>
      <c r="G378">
        <v>0.44999998807907099</v>
      </c>
      <c r="H378">
        <v>0.79000002145767201</v>
      </c>
      <c r="I378">
        <v>4.1199998855590803</v>
      </c>
      <c r="J378">
        <v>0</v>
      </c>
      <c r="K378">
        <v>6</v>
      </c>
      <c r="L378">
        <v>18</v>
      </c>
      <c r="M378">
        <v>289</v>
      </c>
      <c r="N378">
        <v>624</v>
      </c>
      <c r="O378">
        <v>2175</v>
      </c>
      <c r="P378">
        <f t="shared" si="6"/>
        <v>6</v>
      </c>
    </row>
    <row r="379" spans="1:16" x14ac:dyDescent="0.3">
      <c r="A379">
        <v>4319703577</v>
      </c>
      <c r="B379" s="1">
        <v>42490</v>
      </c>
      <c r="C379">
        <v>8221</v>
      </c>
      <c r="D379">
        <v>5.5199999809265101</v>
      </c>
      <c r="E379">
        <v>5.5199999809265101</v>
      </c>
      <c r="F379">
        <v>0</v>
      </c>
      <c r="G379">
        <v>0.40000000596046398</v>
      </c>
      <c r="H379">
        <v>1.6100000143051101</v>
      </c>
      <c r="I379">
        <v>3.5099999904632599</v>
      </c>
      <c r="J379">
        <v>0</v>
      </c>
      <c r="K379">
        <v>6</v>
      </c>
      <c r="L379">
        <v>38</v>
      </c>
      <c r="M379">
        <v>196</v>
      </c>
      <c r="N379">
        <v>695</v>
      </c>
      <c r="O379">
        <v>2092</v>
      </c>
      <c r="P379">
        <f t="shared" si="6"/>
        <v>7</v>
      </c>
    </row>
    <row r="380" spans="1:16" x14ac:dyDescent="0.3">
      <c r="A380">
        <v>4319703577</v>
      </c>
      <c r="B380" s="1">
        <v>42491</v>
      </c>
      <c r="C380">
        <v>1251</v>
      </c>
      <c r="D380">
        <v>0.83999997377395597</v>
      </c>
      <c r="E380">
        <v>0.83999997377395597</v>
      </c>
      <c r="F380">
        <v>0</v>
      </c>
      <c r="G380">
        <v>0</v>
      </c>
      <c r="H380">
        <v>0</v>
      </c>
      <c r="I380">
        <v>0.83999997377395597</v>
      </c>
      <c r="J380">
        <v>0</v>
      </c>
      <c r="K380">
        <v>0</v>
      </c>
      <c r="L380">
        <v>0</v>
      </c>
      <c r="M380">
        <v>67</v>
      </c>
      <c r="N380">
        <v>836</v>
      </c>
      <c r="O380">
        <v>1593</v>
      </c>
      <c r="P380">
        <f t="shared" si="6"/>
        <v>1</v>
      </c>
    </row>
    <row r="381" spans="1:16" x14ac:dyDescent="0.3">
      <c r="A381">
        <v>4319703577</v>
      </c>
      <c r="B381" s="1">
        <v>42492</v>
      </c>
      <c r="C381">
        <v>9261</v>
      </c>
      <c r="D381">
        <v>6.2399997711181596</v>
      </c>
      <c r="E381">
        <v>6.2399997711181596</v>
      </c>
      <c r="F381">
        <v>0</v>
      </c>
      <c r="G381">
        <v>0</v>
      </c>
      <c r="H381">
        <v>0.43999999761581399</v>
      </c>
      <c r="I381">
        <v>5.71000003814697</v>
      </c>
      <c r="J381">
        <v>0</v>
      </c>
      <c r="K381">
        <v>0</v>
      </c>
      <c r="L381">
        <v>11</v>
      </c>
      <c r="M381">
        <v>344</v>
      </c>
      <c r="N381">
        <v>585</v>
      </c>
      <c r="O381">
        <v>2270</v>
      </c>
      <c r="P381">
        <f t="shared" si="6"/>
        <v>2</v>
      </c>
    </row>
    <row r="382" spans="1:16" x14ac:dyDescent="0.3">
      <c r="A382">
        <v>4319703577</v>
      </c>
      <c r="B382" s="1">
        <v>42493</v>
      </c>
      <c r="C382">
        <v>9648</v>
      </c>
      <c r="D382">
        <v>6.4699997901916504</v>
      </c>
      <c r="E382">
        <v>6.4699997901916504</v>
      </c>
      <c r="F382">
        <v>0</v>
      </c>
      <c r="G382">
        <v>0.57999998331069902</v>
      </c>
      <c r="H382">
        <v>1.0700000524520901</v>
      </c>
      <c r="I382">
        <v>4.8299999237060502</v>
      </c>
      <c r="J382">
        <v>0</v>
      </c>
      <c r="K382">
        <v>8</v>
      </c>
      <c r="L382">
        <v>26</v>
      </c>
      <c r="M382">
        <v>287</v>
      </c>
      <c r="N382">
        <v>669</v>
      </c>
      <c r="O382">
        <v>2235</v>
      </c>
      <c r="P382">
        <f t="shared" si="6"/>
        <v>3</v>
      </c>
    </row>
    <row r="383" spans="1:16" x14ac:dyDescent="0.3">
      <c r="A383">
        <v>4319703577</v>
      </c>
      <c r="B383" s="1">
        <v>42494</v>
      </c>
      <c r="C383">
        <v>10429</v>
      </c>
      <c r="D383">
        <v>7.0199999809265101</v>
      </c>
      <c r="E383">
        <v>7.0199999809265101</v>
      </c>
      <c r="F383">
        <v>0</v>
      </c>
      <c r="G383">
        <v>0.58999997377395597</v>
      </c>
      <c r="H383">
        <v>0.57999998331069902</v>
      </c>
      <c r="I383">
        <v>5.8499999046325701</v>
      </c>
      <c r="J383">
        <v>0</v>
      </c>
      <c r="K383">
        <v>8</v>
      </c>
      <c r="L383">
        <v>13</v>
      </c>
      <c r="M383">
        <v>313</v>
      </c>
      <c r="N383">
        <v>1106</v>
      </c>
      <c r="O383">
        <v>2282</v>
      </c>
      <c r="P383">
        <f t="shared" si="6"/>
        <v>4</v>
      </c>
    </row>
    <row r="384" spans="1:16" x14ac:dyDescent="0.3">
      <c r="A384">
        <v>4319703577</v>
      </c>
      <c r="B384" s="1">
        <v>42495</v>
      </c>
      <c r="C384">
        <v>13658</v>
      </c>
      <c r="D384">
        <v>9.4899997711181605</v>
      </c>
      <c r="E384">
        <v>9.4899997711181605</v>
      </c>
      <c r="F384">
        <v>0</v>
      </c>
      <c r="G384">
        <v>2.6300001144409202</v>
      </c>
      <c r="H384">
        <v>1.4099999666214</v>
      </c>
      <c r="I384">
        <v>5.4499998092651403</v>
      </c>
      <c r="J384">
        <v>0</v>
      </c>
      <c r="K384">
        <v>27</v>
      </c>
      <c r="L384">
        <v>34</v>
      </c>
      <c r="M384">
        <v>328</v>
      </c>
      <c r="N384">
        <v>957</v>
      </c>
      <c r="O384">
        <v>2530</v>
      </c>
      <c r="P384">
        <f t="shared" si="6"/>
        <v>5</v>
      </c>
    </row>
    <row r="385" spans="1:16" x14ac:dyDescent="0.3">
      <c r="A385">
        <v>4319703577</v>
      </c>
      <c r="B385" s="1">
        <v>42496</v>
      </c>
      <c r="C385">
        <v>9524</v>
      </c>
      <c r="D385">
        <v>6.4200000762939498</v>
      </c>
      <c r="E385">
        <v>6.4200000762939498</v>
      </c>
      <c r="F385">
        <v>0</v>
      </c>
      <c r="G385">
        <v>0.40999999642372098</v>
      </c>
      <c r="H385">
        <v>0.46999999880790699</v>
      </c>
      <c r="I385">
        <v>5.46000003814697</v>
      </c>
      <c r="J385">
        <v>0</v>
      </c>
      <c r="K385">
        <v>6</v>
      </c>
      <c r="L385">
        <v>11</v>
      </c>
      <c r="M385">
        <v>314</v>
      </c>
      <c r="N385">
        <v>692</v>
      </c>
      <c r="O385">
        <v>2266</v>
      </c>
      <c r="P385">
        <f t="shared" si="6"/>
        <v>6</v>
      </c>
    </row>
    <row r="386" spans="1:16" x14ac:dyDescent="0.3">
      <c r="A386">
        <v>4319703577</v>
      </c>
      <c r="B386" s="1">
        <v>42497</v>
      </c>
      <c r="C386">
        <v>7937</v>
      </c>
      <c r="D386">
        <v>5.3299999237060502</v>
      </c>
      <c r="E386">
        <v>5.3299999237060502</v>
      </c>
      <c r="F386">
        <v>0</v>
      </c>
      <c r="G386">
        <v>0.18999999761581399</v>
      </c>
      <c r="H386">
        <v>1.04999995231628</v>
      </c>
      <c r="I386">
        <v>4.0799999237060502</v>
      </c>
      <c r="J386">
        <v>0</v>
      </c>
      <c r="K386">
        <v>3</v>
      </c>
      <c r="L386">
        <v>28</v>
      </c>
      <c r="M386">
        <v>279</v>
      </c>
      <c r="N386">
        <v>586</v>
      </c>
      <c r="O386">
        <v>2158</v>
      </c>
      <c r="P386">
        <f t="shared" si="6"/>
        <v>7</v>
      </c>
    </row>
    <row r="387" spans="1:16" x14ac:dyDescent="0.3">
      <c r="A387">
        <v>4319703577</v>
      </c>
      <c r="B387" s="1">
        <v>42498</v>
      </c>
      <c r="C387">
        <v>3672</v>
      </c>
      <c r="D387">
        <v>2.46000003814697</v>
      </c>
      <c r="E387">
        <v>2.46000003814697</v>
      </c>
      <c r="F387">
        <v>0</v>
      </c>
      <c r="G387">
        <v>0</v>
      </c>
      <c r="H387">
        <v>0</v>
      </c>
      <c r="I387">
        <v>2.46000003814697</v>
      </c>
      <c r="J387">
        <v>0</v>
      </c>
      <c r="K387">
        <v>0</v>
      </c>
      <c r="L387">
        <v>0</v>
      </c>
      <c r="M387">
        <v>153</v>
      </c>
      <c r="N387">
        <v>603</v>
      </c>
      <c r="O387">
        <v>1792</v>
      </c>
      <c r="P387">
        <f t="shared" ref="P387:P450" si="7">WEEKDAY(B387)</f>
        <v>1</v>
      </c>
    </row>
    <row r="388" spans="1:16" x14ac:dyDescent="0.3">
      <c r="A388">
        <v>4319703577</v>
      </c>
      <c r="B388" s="1">
        <v>42499</v>
      </c>
      <c r="C388">
        <v>10378</v>
      </c>
      <c r="D388">
        <v>6.96000003814697</v>
      </c>
      <c r="E388">
        <v>6.96000003814697</v>
      </c>
      <c r="F388">
        <v>0</v>
      </c>
      <c r="G388">
        <v>0.140000000596046</v>
      </c>
      <c r="H388">
        <v>0.56000000238418601</v>
      </c>
      <c r="I388">
        <v>6.25</v>
      </c>
      <c r="J388">
        <v>0</v>
      </c>
      <c r="K388">
        <v>2</v>
      </c>
      <c r="L388">
        <v>14</v>
      </c>
      <c r="M388">
        <v>374</v>
      </c>
      <c r="N388">
        <v>490</v>
      </c>
      <c r="O388">
        <v>2345</v>
      </c>
      <c r="P388">
        <f t="shared" si="7"/>
        <v>2</v>
      </c>
    </row>
    <row r="389" spans="1:16" x14ac:dyDescent="0.3">
      <c r="A389">
        <v>4319703577</v>
      </c>
      <c r="B389" s="1">
        <v>42500</v>
      </c>
      <c r="C389">
        <v>9487</v>
      </c>
      <c r="D389">
        <v>6.3699998855590803</v>
      </c>
      <c r="E389">
        <v>6.3699998855590803</v>
      </c>
      <c r="F389">
        <v>0</v>
      </c>
      <c r="G389">
        <v>0.20999999344348899</v>
      </c>
      <c r="H389">
        <v>0.46000000834464999</v>
      </c>
      <c r="I389">
        <v>5.6999998092651403</v>
      </c>
      <c r="J389">
        <v>0</v>
      </c>
      <c r="K389">
        <v>3</v>
      </c>
      <c r="L389">
        <v>12</v>
      </c>
      <c r="M389">
        <v>329</v>
      </c>
      <c r="N389">
        <v>555</v>
      </c>
      <c r="O389">
        <v>2260</v>
      </c>
      <c r="P389">
        <f t="shared" si="7"/>
        <v>3</v>
      </c>
    </row>
    <row r="390" spans="1:16" x14ac:dyDescent="0.3">
      <c r="A390">
        <v>4319703577</v>
      </c>
      <c r="B390" s="1">
        <v>42501</v>
      </c>
      <c r="C390">
        <v>9129</v>
      </c>
      <c r="D390">
        <v>6.1300001144409197</v>
      </c>
      <c r="E390">
        <v>6.1300001144409197</v>
      </c>
      <c r="F390">
        <v>0</v>
      </c>
      <c r="G390">
        <v>0.20000000298023199</v>
      </c>
      <c r="H390">
        <v>0.74000000953674305</v>
      </c>
      <c r="I390">
        <v>5.1799998283386204</v>
      </c>
      <c r="J390">
        <v>0</v>
      </c>
      <c r="K390">
        <v>3</v>
      </c>
      <c r="L390">
        <v>18</v>
      </c>
      <c r="M390">
        <v>311</v>
      </c>
      <c r="N390">
        <v>574</v>
      </c>
      <c r="O390">
        <v>2232</v>
      </c>
      <c r="P390">
        <f t="shared" si="7"/>
        <v>4</v>
      </c>
    </row>
    <row r="391" spans="1:16" x14ac:dyDescent="0.3">
      <c r="A391">
        <v>4319703577</v>
      </c>
      <c r="B391" s="1">
        <v>42502</v>
      </c>
      <c r="C391">
        <v>17</v>
      </c>
      <c r="D391">
        <v>9.9999997764825804E-3</v>
      </c>
      <c r="E391">
        <v>9.9999997764825804E-3</v>
      </c>
      <c r="F391">
        <v>0</v>
      </c>
      <c r="G391">
        <v>0</v>
      </c>
      <c r="H391">
        <v>0</v>
      </c>
      <c r="I391">
        <v>9.9999997764825804E-3</v>
      </c>
      <c r="J391">
        <v>0</v>
      </c>
      <c r="K391">
        <v>0</v>
      </c>
      <c r="L391">
        <v>0</v>
      </c>
      <c r="M391">
        <v>2</v>
      </c>
      <c r="N391">
        <v>0</v>
      </c>
      <c r="O391">
        <v>257</v>
      </c>
      <c r="P391">
        <f t="shared" si="7"/>
        <v>5</v>
      </c>
    </row>
    <row r="392" spans="1:16" x14ac:dyDescent="0.3">
      <c r="A392">
        <v>4388161847</v>
      </c>
      <c r="B392" s="1">
        <v>42472</v>
      </c>
      <c r="C392">
        <v>10122</v>
      </c>
      <c r="D392">
        <v>7.7800002098083496</v>
      </c>
      <c r="E392">
        <v>7.7800002098083496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1440</v>
      </c>
      <c r="O392">
        <v>2955</v>
      </c>
      <c r="P392">
        <f t="shared" si="7"/>
        <v>3</v>
      </c>
    </row>
    <row r="393" spans="1:16" x14ac:dyDescent="0.3">
      <c r="A393">
        <v>4388161847</v>
      </c>
      <c r="B393" s="1">
        <v>42473</v>
      </c>
      <c r="C393">
        <v>10993</v>
      </c>
      <c r="D393">
        <v>8.4499998092651403</v>
      </c>
      <c r="E393">
        <v>8.4499998092651403</v>
      </c>
      <c r="F393">
        <v>0</v>
      </c>
      <c r="G393">
        <v>5.9999998658895499E-2</v>
      </c>
      <c r="H393">
        <v>0.62999999523162797</v>
      </c>
      <c r="I393">
        <v>3.8800001144409202</v>
      </c>
      <c r="J393">
        <v>0</v>
      </c>
      <c r="K393">
        <v>1</v>
      </c>
      <c r="L393">
        <v>14</v>
      </c>
      <c r="M393">
        <v>150</v>
      </c>
      <c r="N393">
        <v>1275</v>
      </c>
      <c r="O393">
        <v>3092</v>
      </c>
      <c r="P393">
        <f t="shared" si="7"/>
        <v>4</v>
      </c>
    </row>
    <row r="394" spans="1:16" x14ac:dyDescent="0.3">
      <c r="A394">
        <v>4388161847</v>
      </c>
      <c r="B394" s="1">
        <v>42474</v>
      </c>
      <c r="C394">
        <v>8863</v>
      </c>
      <c r="D394">
        <v>6.8200001716613796</v>
      </c>
      <c r="E394">
        <v>6.8200001716613796</v>
      </c>
      <c r="F394">
        <v>0</v>
      </c>
      <c r="G394">
        <v>0.129999995231628</v>
      </c>
      <c r="H394">
        <v>1.0700000524520901</v>
      </c>
      <c r="I394">
        <v>5.6199998855590803</v>
      </c>
      <c r="J394">
        <v>0</v>
      </c>
      <c r="K394">
        <v>10</v>
      </c>
      <c r="L394">
        <v>35</v>
      </c>
      <c r="M394">
        <v>219</v>
      </c>
      <c r="N394">
        <v>945</v>
      </c>
      <c r="O394">
        <v>2998</v>
      </c>
      <c r="P394">
        <f t="shared" si="7"/>
        <v>5</v>
      </c>
    </row>
    <row r="395" spans="1:16" x14ac:dyDescent="0.3">
      <c r="A395">
        <v>4388161847</v>
      </c>
      <c r="B395" s="1">
        <v>42475</v>
      </c>
      <c r="C395">
        <v>8758</v>
      </c>
      <c r="D395">
        <v>6.7300000190734899</v>
      </c>
      <c r="E395">
        <v>6.7300000190734899</v>
      </c>
      <c r="F395">
        <v>0</v>
      </c>
      <c r="G395">
        <v>0</v>
      </c>
      <c r="H395">
        <v>0</v>
      </c>
      <c r="I395">
        <v>6.7300000190734899</v>
      </c>
      <c r="J395">
        <v>0</v>
      </c>
      <c r="K395">
        <v>0</v>
      </c>
      <c r="L395">
        <v>0</v>
      </c>
      <c r="M395">
        <v>299</v>
      </c>
      <c r="N395">
        <v>837</v>
      </c>
      <c r="O395">
        <v>3066</v>
      </c>
      <c r="P395">
        <f t="shared" si="7"/>
        <v>6</v>
      </c>
    </row>
    <row r="396" spans="1:16" x14ac:dyDescent="0.3">
      <c r="A396">
        <v>4388161847</v>
      </c>
      <c r="B396" s="1">
        <v>42476</v>
      </c>
      <c r="C396">
        <v>6580</v>
      </c>
      <c r="D396">
        <v>5.0599999427795401</v>
      </c>
      <c r="E396">
        <v>5.0599999427795401</v>
      </c>
      <c r="F396">
        <v>0</v>
      </c>
      <c r="G396">
        <v>0.20999999344348899</v>
      </c>
      <c r="H396">
        <v>0.40000000596046398</v>
      </c>
      <c r="I396">
        <v>4.4499998092651403</v>
      </c>
      <c r="J396">
        <v>0</v>
      </c>
      <c r="K396">
        <v>6</v>
      </c>
      <c r="L396">
        <v>9</v>
      </c>
      <c r="M396">
        <v>253</v>
      </c>
      <c r="N396">
        <v>609</v>
      </c>
      <c r="O396">
        <v>3073</v>
      </c>
      <c r="P396">
        <f t="shared" si="7"/>
        <v>7</v>
      </c>
    </row>
    <row r="397" spans="1:16" x14ac:dyDescent="0.3">
      <c r="A397">
        <v>4388161847</v>
      </c>
      <c r="B397" s="1">
        <v>42477</v>
      </c>
      <c r="C397">
        <v>4660</v>
      </c>
      <c r="D397">
        <v>3.5799999237060498</v>
      </c>
      <c r="E397">
        <v>3.5799999237060498</v>
      </c>
      <c r="F397">
        <v>0</v>
      </c>
      <c r="G397">
        <v>0</v>
      </c>
      <c r="H397">
        <v>0</v>
      </c>
      <c r="I397">
        <v>3.5799999237060498</v>
      </c>
      <c r="J397">
        <v>0</v>
      </c>
      <c r="K397">
        <v>0</v>
      </c>
      <c r="L397">
        <v>0</v>
      </c>
      <c r="M397">
        <v>201</v>
      </c>
      <c r="N397">
        <v>721</v>
      </c>
      <c r="O397">
        <v>2572</v>
      </c>
      <c r="P397">
        <f t="shared" si="7"/>
        <v>1</v>
      </c>
    </row>
    <row r="398" spans="1:16" x14ac:dyDescent="0.3">
      <c r="A398">
        <v>4388161847</v>
      </c>
      <c r="B398" s="1">
        <v>42478</v>
      </c>
      <c r="C398">
        <v>11009</v>
      </c>
      <c r="D398">
        <v>9.1000003814697301</v>
      </c>
      <c r="E398">
        <v>9.1000003814697301</v>
      </c>
      <c r="F398">
        <v>0</v>
      </c>
      <c r="G398">
        <v>3.5599999427795401</v>
      </c>
      <c r="H398">
        <v>0.40000000596046398</v>
      </c>
      <c r="I398">
        <v>5.1399998664856001</v>
      </c>
      <c r="J398">
        <v>0</v>
      </c>
      <c r="K398">
        <v>27</v>
      </c>
      <c r="L398">
        <v>8</v>
      </c>
      <c r="M398">
        <v>239</v>
      </c>
      <c r="N398">
        <v>1017</v>
      </c>
      <c r="O398">
        <v>3274</v>
      </c>
      <c r="P398">
        <f t="shared" si="7"/>
        <v>2</v>
      </c>
    </row>
    <row r="399" spans="1:16" x14ac:dyDescent="0.3">
      <c r="A399">
        <v>4388161847</v>
      </c>
      <c r="B399" s="1">
        <v>42479</v>
      </c>
      <c r="C399">
        <v>10181</v>
      </c>
      <c r="D399">
        <v>7.8299999237060502</v>
      </c>
      <c r="E399">
        <v>7.8299999237060502</v>
      </c>
      <c r="F399">
        <v>0</v>
      </c>
      <c r="G399">
        <v>1.37000000476837</v>
      </c>
      <c r="H399">
        <v>0.68999999761581399</v>
      </c>
      <c r="I399">
        <v>5.7699999809265101</v>
      </c>
      <c r="J399">
        <v>0</v>
      </c>
      <c r="K399">
        <v>20</v>
      </c>
      <c r="L399">
        <v>16</v>
      </c>
      <c r="M399">
        <v>249</v>
      </c>
      <c r="N399">
        <v>704</v>
      </c>
      <c r="O399">
        <v>3015</v>
      </c>
      <c r="P399">
        <f t="shared" si="7"/>
        <v>3</v>
      </c>
    </row>
    <row r="400" spans="1:16" x14ac:dyDescent="0.3">
      <c r="A400">
        <v>4388161847</v>
      </c>
      <c r="B400" s="1">
        <v>42480</v>
      </c>
      <c r="C400">
        <v>10553</v>
      </c>
      <c r="D400">
        <v>8.1199998855590803</v>
      </c>
      <c r="E400">
        <v>8.1199998855590803</v>
      </c>
      <c r="F400">
        <v>0</v>
      </c>
      <c r="G400">
        <v>1.1000000238418599</v>
      </c>
      <c r="H400">
        <v>1.7200000286102299</v>
      </c>
      <c r="I400">
        <v>5.28999996185303</v>
      </c>
      <c r="J400">
        <v>0</v>
      </c>
      <c r="K400">
        <v>19</v>
      </c>
      <c r="L400">
        <v>42</v>
      </c>
      <c r="M400">
        <v>228</v>
      </c>
      <c r="N400">
        <v>696</v>
      </c>
      <c r="O400">
        <v>3083</v>
      </c>
      <c r="P400">
        <f t="shared" si="7"/>
        <v>4</v>
      </c>
    </row>
    <row r="401" spans="1:16" x14ac:dyDescent="0.3">
      <c r="A401">
        <v>4388161847</v>
      </c>
      <c r="B401" s="1">
        <v>42481</v>
      </c>
      <c r="C401">
        <v>10055</v>
      </c>
      <c r="D401">
        <v>7.7300000190734899</v>
      </c>
      <c r="E401">
        <v>7.7300000190734899</v>
      </c>
      <c r="F401">
        <v>0</v>
      </c>
      <c r="G401">
        <v>0.37000000476837203</v>
      </c>
      <c r="H401">
        <v>0.38999998569488498</v>
      </c>
      <c r="I401">
        <v>6.9800000190734899</v>
      </c>
      <c r="J401">
        <v>0</v>
      </c>
      <c r="K401">
        <v>7</v>
      </c>
      <c r="L401">
        <v>12</v>
      </c>
      <c r="M401">
        <v>272</v>
      </c>
      <c r="N401">
        <v>853</v>
      </c>
      <c r="O401">
        <v>3069</v>
      </c>
      <c r="P401">
        <f t="shared" si="7"/>
        <v>5</v>
      </c>
    </row>
    <row r="402" spans="1:16" x14ac:dyDescent="0.3">
      <c r="A402">
        <v>4388161847</v>
      </c>
      <c r="B402" s="1">
        <v>42482</v>
      </c>
      <c r="C402">
        <v>12139</v>
      </c>
      <c r="D402">
        <v>9.3400001525878906</v>
      </c>
      <c r="E402">
        <v>9.3400001525878906</v>
      </c>
      <c r="F402">
        <v>0</v>
      </c>
      <c r="G402">
        <v>3.2999999523162802</v>
      </c>
      <c r="H402">
        <v>1.1100000143051101</v>
      </c>
      <c r="I402">
        <v>4.9200000762939498</v>
      </c>
      <c r="J402">
        <v>0</v>
      </c>
      <c r="K402">
        <v>77</v>
      </c>
      <c r="L402">
        <v>25</v>
      </c>
      <c r="M402">
        <v>220</v>
      </c>
      <c r="N402">
        <v>945</v>
      </c>
      <c r="O402">
        <v>3544</v>
      </c>
      <c r="P402">
        <f t="shared" si="7"/>
        <v>6</v>
      </c>
    </row>
    <row r="403" spans="1:16" x14ac:dyDescent="0.3">
      <c r="A403">
        <v>4388161847</v>
      </c>
      <c r="B403" s="1">
        <v>42483</v>
      </c>
      <c r="C403">
        <v>13236</v>
      </c>
      <c r="D403">
        <v>10.180000305175801</v>
      </c>
      <c r="E403">
        <v>10.180000305175801</v>
      </c>
      <c r="F403">
        <v>0</v>
      </c>
      <c r="G403">
        <v>4.5</v>
      </c>
      <c r="H403">
        <v>0.31999999284744302</v>
      </c>
      <c r="I403">
        <v>5.3499999046325701</v>
      </c>
      <c r="J403">
        <v>0</v>
      </c>
      <c r="K403">
        <v>58</v>
      </c>
      <c r="L403">
        <v>5</v>
      </c>
      <c r="M403">
        <v>215</v>
      </c>
      <c r="N403">
        <v>749</v>
      </c>
      <c r="O403">
        <v>3306</v>
      </c>
      <c r="P403">
        <f t="shared" si="7"/>
        <v>7</v>
      </c>
    </row>
    <row r="404" spans="1:16" x14ac:dyDescent="0.3">
      <c r="A404">
        <v>4388161847</v>
      </c>
      <c r="B404" s="1">
        <v>42484</v>
      </c>
      <c r="C404">
        <v>10243</v>
      </c>
      <c r="D404">
        <v>7.8800001144409197</v>
      </c>
      <c r="E404">
        <v>7.8800001144409197</v>
      </c>
      <c r="F404">
        <v>0</v>
      </c>
      <c r="G404">
        <v>1.08000004291534</v>
      </c>
      <c r="H404">
        <v>0.50999999046325695</v>
      </c>
      <c r="I404">
        <v>6.3000001907348597</v>
      </c>
      <c r="J404">
        <v>0</v>
      </c>
      <c r="K404">
        <v>14</v>
      </c>
      <c r="L404">
        <v>8</v>
      </c>
      <c r="M404">
        <v>239</v>
      </c>
      <c r="N404">
        <v>584</v>
      </c>
      <c r="O404">
        <v>2885</v>
      </c>
      <c r="P404">
        <f t="shared" si="7"/>
        <v>1</v>
      </c>
    </row>
    <row r="405" spans="1:16" x14ac:dyDescent="0.3">
      <c r="A405">
        <v>4388161847</v>
      </c>
      <c r="B405" s="1">
        <v>42485</v>
      </c>
      <c r="C405">
        <v>12961</v>
      </c>
      <c r="D405">
        <v>9.9700002670288104</v>
      </c>
      <c r="E405">
        <v>9.9700002670288104</v>
      </c>
      <c r="F405">
        <v>0</v>
      </c>
      <c r="G405">
        <v>0.730000019073486</v>
      </c>
      <c r="H405">
        <v>1.3999999761581401</v>
      </c>
      <c r="I405">
        <v>7.8400001525878897</v>
      </c>
      <c r="J405">
        <v>0</v>
      </c>
      <c r="K405">
        <v>11</v>
      </c>
      <c r="L405">
        <v>31</v>
      </c>
      <c r="M405">
        <v>301</v>
      </c>
      <c r="N405">
        <v>1054</v>
      </c>
      <c r="O405">
        <v>3288</v>
      </c>
      <c r="P405">
        <f t="shared" si="7"/>
        <v>2</v>
      </c>
    </row>
    <row r="406" spans="1:16" x14ac:dyDescent="0.3">
      <c r="A406">
        <v>4388161847</v>
      </c>
      <c r="B406" s="1">
        <v>42486</v>
      </c>
      <c r="C406">
        <v>9461</v>
      </c>
      <c r="D406">
        <v>7.2800002098083496</v>
      </c>
      <c r="E406">
        <v>7.2800002098083496</v>
      </c>
      <c r="F406">
        <v>0</v>
      </c>
      <c r="G406">
        <v>0.93999999761581399</v>
      </c>
      <c r="H406">
        <v>1.0599999427795399</v>
      </c>
      <c r="I406">
        <v>5.2699999809265101</v>
      </c>
      <c r="J406">
        <v>0</v>
      </c>
      <c r="K406">
        <v>14</v>
      </c>
      <c r="L406">
        <v>23</v>
      </c>
      <c r="M406">
        <v>224</v>
      </c>
      <c r="N406">
        <v>673</v>
      </c>
      <c r="O406">
        <v>2929</v>
      </c>
      <c r="P406">
        <f t="shared" si="7"/>
        <v>3</v>
      </c>
    </row>
    <row r="407" spans="1:16" x14ac:dyDescent="0.3">
      <c r="A407">
        <v>4388161847</v>
      </c>
      <c r="B407" s="1">
        <v>42487</v>
      </c>
      <c r="C407">
        <v>11193</v>
      </c>
      <c r="D407">
        <v>8.6099996566772496</v>
      </c>
      <c r="E407">
        <v>8.6099996566772496</v>
      </c>
      <c r="F407">
        <v>0</v>
      </c>
      <c r="G407">
        <v>0.69999998807907104</v>
      </c>
      <c r="H407">
        <v>2.5099999904632599</v>
      </c>
      <c r="I407">
        <v>5.3899998664856001</v>
      </c>
      <c r="J407">
        <v>0</v>
      </c>
      <c r="K407">
        <v>11</v>
      </c>
      <c r="L407">
        <v>48</v>
      </c>
      <c r="M407">
        <v>241</v>
      </c>
      <c r="N407">
        <v>684</v>
      </c>
      <c r="O407">
        <v>3074</v>
      </c>
      <c r="P407">
        <f t="shared" si="7"/>
        <v>4</v>
      </c>
    </row>
    <row r="408" spans="1:16" x14ac:dyDescent="0.3">
      <c r="A408">
        <v>4388161847</v>
      </c>
      <c r="B408" s="1">
        <v>42488</v>
      </c>
      <c r="C408">
        <v>10074</v>
      </c>
      <c r="D408">
        <v>7.75</v>
      </c>
      <c r="E408">
        <v>7.75</v>
      </c>
      <c r="F408">
        <v>0</v>
      </c>
      <c r="G408">
        <v>1.28999996185303</v>
      </c>
      <c r="H408">
        <v>0.43000000715255698</v>
      </c>
      <c r="I408">
        <v>6.0300002098083496</v>
      </c>
      <c r="J408">
        <v>0</v>
      </c>
      <c r="K408">
        <v>19</v>
      </c>
      <c r="L408">
        <v>9</v>
      </c>
      <c r="M408">
        <v>234</v>
      </c>
      <c r="N408">
        <v>878</v>
      </c>
      <c r="O408">
        <v>2969</v>
      </c>
      <c r="P408">
        <f t="shared" si="7"/>
        <v>5</v>
      </c>
    </row>
    <row r="409" spans="1:16" x14ac:dyDescent="0.3">
      <c r="A409">
        <v>4388161847</v>
      </c>
      <c r="B409" s="1">
        <v>42489</v>
      </c>
      <c r="C409">
        <v>9232</v>
      </c>
      <c r="D409">
        <v>7.0999999046325701</v>
      </c>
      <c r="E409">
        <v>7.0999999046325701</v>
      </c>
      <c r="F409">
        <v>0</v>
      </c>
      <c r="G409">
        <v>0.80000001192092896</v>
      </c>
      <c r="H409">
        <v>0.88999998569488503</v>
      </c>
      <c r="I409">
        <v>5.4200000762939498</v>
      </c>
      <c r="J409">
        <v>0</v>
      </c>
      <c r="K409">
        <v>13</v>
      </c>
      <c r="L409">
        <v>16</v>
      </c>
      <c r="M409">
        <v>236</v>
      </c>
      <c r="N409">
        <v>1175</v>
      </c>
      <c r="O409">
        <v>2979</v>
      </c>
      <c r="P409">
        <f t="shared" si="7"/>
        <v>6</v>
      </c>
    </row>
    <row r="410" spans="1:16" x14ac:dyDescent="0.3">
      <c r="A410">
        <v>4388161847</v>
      </c>
      <c r="B410" s="1">
        <v>42490</v>
      </c>
      <c r="C410">
        <v>12533</v>
      </c>
      <c r="D410">
        <v>9.6400003433227504</v>
      </c>
      <c r="E410">
        <v>9.6400003433227504</v>
      </c>
      <c r="F410">
        <v>0</v>
      </c>
      <c r="G410">
        <v>0.69999998807907104</v>
      </c>
      <c r="H410">
        <v>2</v>
      </c>
      <c r="I410">
        <v>6.9400000572204599</v>
      </c>
      <c r="J410">
        <v>0</v>
      </c>
      <c r="K410">
        <v>14</v>
      </c>
      <c r="L410">
        <v>43</v>
      </c>
      <c r="M410">
        <v>300</v>
      </c>
      <c r="N410">
        <v>537</v>
      </c>
      <c r="O410">
        <v>3283</v>
      </c>
      <c r="P410">
        <f t="shared" si="7"/>
        <v>7</v>
      </c>
    </row>
    <row r="411" spans="1:16" x14ac:dyDescent="0.3">
      <c r="A411">
        <v>4388161847</v>
      </c>
      <c r="B411" s="1">
        <v>42491</v>
      </c>
      <c r="C411">
        <v>10255</v>
      </c>
      <c r="D411">
        <v>7.8899998664856001</v>
      </c>
      <c r="E411">
        <v>7.8899998664856001</v>
      </c>
      <c r="F411">
        <v>0</v>
      </c>
      <c r="G411">
        <v>1.0099999904632599</v>
      </c>
      <c r="H411">
        <v>0.68000000715255704</v>
      </c>
      <c r="I411">
        <v>6.1999998092651403</v>
      </c>
      <c r="J411">
        <v>0</v>
      </c>
      <c r="K411">
        <v>12</v>
      </c>
      <c r="L411">
        <v>15</v>
      </c>
      <c r="M411">
        <v>241</v>
      </c>
      <c r="N411">
        <v>579</v>
      </c>
      <c r="O411">
        <v>2926</v>
      </c>
      <c r="P411">
        <f t="shared" si="7"/>
        <v>1</v>
      </c>
    </row>
    <row r="412" spans="1:16" x14ac:dyDescent="0.3">
      <c r="A412">
        <v>4388161847</v>
      </c>
      <c r="B412" s="1">
        <v>42492</v>
      </c>
      <c r="C412">
        <v>10096</v>
      </c>
      <c r="D412">
        <v>8.3999996185302699</v>
      </c>
      <c r="E412">
        <v>8.3999996185302699</v>
      </c>
      <c r="F412">
        <v>0</v>
      </c>
      <c r="G412">
        <v>3.7699999809265101</v>
      </c>
      <c r="H412">
        <v>7.9999998211860698E-2</v>
      </c>
      <c r="I412">
        <v>4.5500001907348597</v>
      </c>
      <c r="J412">
        <v>0</v>
      </c>
      <c r="K412">
        <v>33</v>
      </c>
      <c r="L412">
        <v>4</v>
      </c>
      <c r="M412">
        <v>204</v>
      </c>
      <c r="N412">
        <v>935</v>
      </c>
      <c r="O412">
        <v>3147</v>
      </c>
      <c r="P412">
        <f t="shared" si="7"/>
        <v>2</v>
      </c>
    </row>
    <row r="413" spans="1:16" x14ac:dyDescent="0.3">
      <c r="A413">
        <v>4388161847</v>
      </c>
      <c r="B413" s="1">
        <v>42493</v>
      </c>
      <c r="C413">
        <v>12727</v>
      </c>
      <c r="D413">
        <v>9.7899999618530291</v>
      </c>
      <c r="E413">
        <v>9.7899999618530291</v>
      </c>
      <c r="F413">
        <v>0</v>
      </c>
      <c r="G413">
        <v>1.12999999523163</v>
      </c>
      <c r="H413">
        <v>0.77999997138977095</v>
      </c>
      <c r="I413">
        <v>7.8800001144409197</v>
      </c>
      <c r="J413">
        <v>0</v>
      </c>
      <c r="K413">
        <v>18</v>
      </c>
      <c r="L413">
        <v>18</v>
      </c>
      <c r="M413">
        <v>306</v>
      </c>
      <c r="N413">
        <v>984</v>
      </c>
      <c r="O413">
        <v>3290</v>
      </c>
      <c r="P413">
        <f t="shared" si="7"/>
        <v>3</v>
      </c>
    </row>
    <row r="414" spans="1:16" x14ac:dyDescent="0.3">
      <c r="A414">
        <v>4388161847</v>
      </c>
      <c r="B414" s="1">
        <v>42494</v>
      </c>
      <c r="C414">
        <v>12375</v>
      </c>
      <c r="D414">
        <v>9.5200004577636701</v>
      </c>
      <c r="E414">
        <v>9.5200004577636701</v>
      </c>
      <c r="F414">
        <v>0</v>
      </c>
      <c r="G414">
        <v>2.78999996185303</v>
      </c>
      <c r="H414">
        <v>0.93000000715255704</v>
      </c>
      <c r="I414">
        <v>5.8000001907348597</v>
      </c>
      <c r="J414">
        <v>0</v>
      </c>
      <c r="K414">
        <v>35</v>
      </c>
      <c r="L414">
        <v>21</v>
      </c>
      <c r="M414">
        <v>251</v>
      </c>
      <c r="N414">
        <v>632</v>
      </c>
      <c r="O414">
        <v>3162</v>
      </c>
      <c r="P414">
        <f t="shared" si="7"/>
        <v>4</v>
      </c>
    </row>
    <row r="415" spans="1:16" x14ac:dyDescent="0.3">
      <c r="A415">
        <v>4388161847</v>
      </c>
      <c r="B415" s="1">
        <v>42495</v>
      </c>
      <c r="C415">
        <v>9603</v>
      </c>
      <c r="D415">
        <v>7.3800001144409197</v>
      </c>
      <c r="E415">
        <v>7.3800001144409197</v>
      </c>
      <c r="F415">
        <v>0</v>
      </c>
      <c r="G415">
        <v>0.62999999523162797</v>
      </c>
      <c r="H415">
        <v>1.66999995708466</v>
      </c>
      <c r="I415">
        <v>5.0900001525878897</v>
      </c>
      <c r="J415">
        <v>0</v>
      </c>
      <c r="K415">
        <v>12</v>
      </c>
      <c r="L415">
        <v>39</v>
      </c>
      <c r="M415">
        <v>199</v>
      </c>
      <c r="N415">
        <v>896</v>
      </c>
      <c r="O415">
        <v>2899</v>
      </c>
      <c r="P415">
        <f t="shared" si="7"/>
        <v>5</v>
      </c>
    </row>
    <row r="416" spans="1:16" x14ac:dyDescent="0.3">
      <c r="A416">
        <v>4388161847</v>
      </c>
      <c r="B416" s="1">
        <v>42496</v>
      </c>
      <c r="C416">
        <v>13175</v>
      </c>
      <c r="D416">
        <v>10.1300001144409</v>
      </c>
      <c r="E416">
        <v>10.1300001144409</v>
      </c>
      <c r="F416">
        <v>0</v>
      </c>
      <c r="G416">
        <v>2.1099998950958301</v>
      </c>
      <c r="H416">
        <v>2.0899999141693102</v>
      </c>
      <c r="I416">
        <v>5.9299998283386204</v>
      </c>
      <c r="J416">
        <v>0</v>
      </c>
      <c r="K416">
        <v>33</v>
      </c>
      <c r="L416">
        <v>45</v>
      </c>
      <c r="M416">
        <v>262</v>
      </c>
      <c r="N416">
        <v>1100</v>
      </c>
      <c r="O416">
        <v>3425</v>
      </c>
      <c r="P416">
        <f t="shared" si="7"/>
        <v>6</v>
      </c>
    </row>
    <row r="417" spans="1:16" x14ac:dyDescent="0.3">
      <c r="A417">
        <v>4388161847</v>
      </c>
      <c r="B417" s="1">
        <v>42497</v>
      </c>
      <c r="C417">
        <v>22770</v>
      </c>
      <c r="D417">
        <v>17.540000915527301</v>
      </c>
      <c r="E417">
        <v>17.540000915527301</v>
      </c>
      <c r="F417">
        <v>0</v>
      </c>
      <c r="G417">
        <v>9.4499998092651403</v>
      </c>
      <c r="H417">
        <v>2.7699999809265101</v>
      </c>
      <c r="I417">
        <v>5.3299999237060502</v>
      </c>
      <c r="J417">
        <v>0</v>
      </c>
      <c r="K417">
        <v>120</v>
      </c>
      <c r="L417">
        <v>56</v>
      </c>
      <c r="M417">
        <v>260</v>
      </c>
      <c r="N417">
        <v>508</v>
      </c>
      <c r="O417">
        <v>4022</v>
      </c>
      <c r="P417">
        <f t="shared" si="7"/>
        <v>7</v>
      </c>
    </row>
    <row r="418" spans="1:16" x14ac:dyDescent="0.3">
      <c r="A418">
        <v>4388161847</v>
      </c>
      <c r="B418" s="1">
        <v>42498</v>
      </c>
      <c r="C418">
        <v>17298</v>
      </c>
      <c r="D418">
        <v>14.3800001144409</v>
      </c>
      <c r="E418">
        <v>14.3800001144409</v>
      </c>
      <c r="F418">
        <v>0</v>
      </c>
      <c r="G418">
        <v>9.8900003433227504</v>
      </c>
      <c r="H418">
        <v>1.2599999904632599</v>
      </c>
      <c r="I418">
        <v>3.2300000190734899</v>
      </c>
      <c r="J418">
        <v>0</v>
      </c>
      <c r="K418">
        <v>107</v>
      </c>
      <c r="L418">
        <v>38</v>
      </c>
      <c r="M418">
        <v>178</v>
      </c>
      <c r="N418">
        <v>576</v>
      </c>
      <c r="O418">
        <v>3934</v>
      </c>
      <c r="P418">
        <f t="shared" si="7"/>
        <v>1</v>
      </c>
    </row>
    <row r="419" spans="1:16" x14ac:dyDescent="0.3">
      <c r="A419">
        <v>4388161847</v>
      </c>
      <c r="B419" s="1">
        <v>42499</v>
      </c>
      <c r="C419">
        <v>10218</v>
      </c>
      <c r="D419">
        <v>7.8600001335143999</v>
      </c>
      <c r="E419">
        <v>7.8600001335143999</v>
      </c>
      <c r="F419">
        <v>0</v>
      </c>
      <c r="G419">
        <v>0.34000000357627902</v>
      </c>
      <c r="H419">
        <v>0.730000019073486</v>
      </c>
      <c r="I419">
        <v>6.78999996185303</v>
      </c>
      <c r="J419">
        <v>0</v>
      </c>
      <c r="K419">
        <v>6</v>
      </c>
      <c r="L419">
        <v>19</v>
      </c>
      <c r="M419">
        <v>258</v>
      </c>
      <c r="N419">
        <v>1020</v>
      </c>
      <c r="O419">
        <v>3013</v>
      </c>
      <c r="P419">
        <f t="shared" si="7"/>
        <v>2</v>
      </c>
    </row>
    <row r="420" spans="1:16" x14ac:dyDescent="0.3">
      <c r="A420">
        <v>4388161847</v>
      </c>
      <c r="B420" s="1">
        <v>42500</v>
      </c>
      <c r="C420">
        <v>10299</v>
      </c>
      <c r="D420">
        <v>7.9200000762939498</v>
      </c>
      <c r="E420">
        <v>7.9200000762939498</v>
      </c>
      <c r="F420">
        <v>0</v>
      </c>
      <c r="G420">
        <v>0.81000000238418601</v>
      </c>
      <c r="H420">
        <v>0.64999997615814198</v>
      </c>
      <c r="I420">
        <v>6.46000003814697</v>
      </c>
      <c r="J420">
        <v>0</v>
      </c>
      <c r="K420">
        <v>13</v>
      </c>
      <c r="L420">
        <v>14</v>
      </c>
      <c r="M420">
        <v>267</v>
      </c>
      <c r="N420">
        <v>648</v>
      </c>
      <c r="O420">
        <v>3061</v>
      </c>
      <c r="P420">
        <f t="shared" si="7"/>
        <v>3</v>
      </c>
    </row>
    <row r="421" spans="1:16" x14ac:dyDescent="0.3">
      <c r="A421">
        <v>4388161847</v>
      </c>
      <c r="B421" s="1">
        <v>42501</v>
      </c>
      <c r="C421">
        <v>10201</v>
      </c>
      <c r="D421">
        <v>7.8400001525878897</v>
      </c>
      <c r="E421">
        <v>7.8400001525878897</v>
      </c>
      <c r="F421">
        <v>0</v>
      </c>
      <c r="G421">
        <v>0.52999997138977095</v>
      </c>
      <c r="H421">
        <v>0.79000002145767201</v>
      </c>
      <c r="I421">
        <v>6.5300002098083496</v>
      </c>
      <c r="J421">
        <v>0</v>
      </c>
      <c r="K421">
        <v>8</v>
      </c>
      <c r="L421">
        <v>18</v>
      </c>
      <c r="M421">
        <v>256</v>
      </c>
      <c r="N421">
        <v>858</v>
      </c>
      <c r="O421">
        <v>2954</v>
      </c>
      <c r="P421">
        <f t="shared" si="7"/>
        <v>4</v>
      </c>
    </row>
    <row r="422" spans="1:16" x14ac:dyDescent="0.3">
      <c r="A422">
        <v>4388161847</v>
      </c>
      <c r="B422" s="1">
        <v>42502</v>
      </c>
      <c r="C422">
        <v>3369</v>
      </c>
      <c r="D422">
        <v>2.5899999141693102</v>
      </c>
      <c r="E422">
        <v>2.5899999141693102</v>
      </c>
      <c r="F422">
        <v>0</v>
      </c>
      <c r="G422">
        <v>0</v>
      </c>
      <c r="H422">
        <v>0</v>
      </c>
      <c r="I422">
        <v>2.5899999141693102</v>
      </c>
      <c r="J422">
        <v>0</v>
      </c>
      <c r="K422">
        <v>0</v>
      </c>
      <c r="L422">
        <v>0</v>
      </c>
      <c r="M422">
        <v>108</v>
      </c>
      <c r="N422">
        <v>825</v>
      </c>
      <c r="O422">
        <v>1623</v>
      </c>
      <c r="P422">
        <f t="shared" si="7"/>
        <v>5</v>
      </c>
    </row>
    <row r="423" spans="1:16" x14ac:dyDescent="0.3">
      <c r="A423">
        <v>4445114986</v>
      </c>
      <c r="B423" s="1">
        <v>42472</v>
      </c>
      <c r="C423">
        <v>3276</v>
      </c>
      <c r="D423">
        <v>2.2000000476837198</v>
      </c>
      <c r="E423">
        <v>2.2000000476837198</v>
      </c>
      <c r="F423">
        <v>0</v>
      </c>
      <c r="G423">
        <v>0</v>
      </c>
      <c r="H423">
        <v>0</v>
      </c>
      <c r="I423">
        <v>2.2000000476837198</v>
      </c>
      <c r="J423">
        <v>0</v>
      </c>
      <c r="K423">
        <v>0</v>
      </c>
      <c r="L423">
        <v>0</v>
      </c>
      <c r="M423">
        <v>196</v>
      </c>
      <c r="N423">
        <v>787</v>
      </c>
      <c r="O423">
        <v>2113</v>
      </c>
      <c r="P423">
        <f t="shared" si="7"/>
        <v>3</v>
      </c>
    </row>
    <row r="424" spans="1:16" x14ac:dyDescent="0.3">
      <c r="A424">
        <v>4445114986</v>
      </c>
      <c r="B424" s="1">
        <v>42473</v>
      </c>
      <c r="C424">
        <v>2961</v>
      </c>
      <c r="D424">
        <v>1.9900000095367401</v>
      </c>
      <c r="E424">
        <v>1.9900000095367401</v>
      </c>
      <c r="F424">
        <v>0</v>
      </c>
      <c r="G424">
        <v>0</v>
      </c>
      <c r="H424">
        <v>0</v>
      </c>
      <c r="I424">
        <v>1.9900000095367401</v>
      </c>
      <c r="J424">
        <v>0</v>
      </c>
      <c r="K424">
        <v>0</v>
      </c>
      <c r="L424">
        <v>0</v>
      </c>
      <c r="M424">
        <v>194</v>
      </c>
      <c r="N424">
        <v>840</v>
      </c>
      <c r="O424">
        <v>2095</v>
      </c>
      <c r="P424">
        <f t="shared" si="7"/>
        <v>4</v>
      </c>
    </row>
    <row r="425" spans="1:16" x14ac:dyDescent="0.3">
      <c r="A425">
        <v>4445114986</v>
      </c>
      <c r="B425" s="1">
        <v>42474</v>
      </c>
      <c r="C425">
        <v>3974</v>
      </c>
      <c r="D425">
        <v>2.6700000762939502</v>
      </c>
      <c r="E425">
        <v>2.6700000762939502</v>
      </c>
      <c r="F425">
        <v>0</v>
      </c>
      <c r="G425">
        <v>0</v>
      </c>
      <c r="H425">
        <v>0</v>
      </c>
      <c r="I425">
        <v>2.6700000762939502</v>
      </c>
      <c r="J425">
        <v>0</v>
      </c>
      <c r="K425">
        <v>0</v>
      </c>
      <c r="L425">
        <v>0</v>
      </c>
      <c r="M425">
        <v>231</v>
      </c>
      <c r="N425">
        <v>717</v>
      </c>
      <c r="O425">
        <v>2194</v>
      </c>
      <c r="P425">
        <f t="shared" si="7"/>
        <v>5</v>
      </c>
    </row>
    <row r="426" spans="1:16" x14ac:dyDescent="0.3">
      <c r="A426">
        <v>4445114986</v>
      </c>
      <c r="B426" s="1">
        <v>42475</v>
      </c>
      <c r="C426">
        <v>7198</v>
      </c>
      <c r="D426">
        <v>4.8299999237060502</v>
      </c>
      <c r="E426">
        <v>4.8299999237060502</v>
      </c>
      <c r="F426">
        <v>0</v>
      </c>
      <c r="G426">
        <v>0</v>
      </c>
      <c r="H426">
        <v>0</v>
      </c>
      <c r="I426">
        <v>4.8299999237060502</v>
      </c>
      <c r="J426">
        <v>0</v>
      </c>
      <c r="K426">
        <v>0</v>
      </c>
      <c r="L426">
        <v>0</v>
      </c>
      <c r="M426">
        <v>350</v>
      </c>
      <c r="N426">
        <v>711</v>
      </c>
      <c r="O426">
        <v>2496</v>
      </c>
      <c r="P426">
        <f t="shared" si="7"/>
        <v>6</v>
      </c>
    </row>
    <row r="427" spans="1:16" x14ac:dyDescent="0.3">
      <c r="A427">
        <v>4445114986</v>
      </c>
      <c r="B427" s="1">
        <v>42476</v>
      </c>
      <c r="C427">
        <v>3945</v>
      </c>
      <c r="D427">
        <v>2.6500000953674299</v>
      </c>
      <c r="E427">
        <v>2.6500000953674299</v>
      </c>
      <c r="F427">
        <v>0</v>
      </c>
      <c r="G427">
        <v>0</v>
      </c>
      <c r="H427">
        <v>0</v>
      </c>
      <c r="I427">
        <v>2.6500000953674299</v>
      </c>
      <c r="J427">
        <v>0</v>
      </c>
      <c r="K427">
        <v>0</v>
      </c>
      <c r="L427">
        <v>0</v>
      </c>
      <c r="M427">
        <v>225</v>
      </c>
      <c r="N427">
        <v>716</v>
      </c>
      <c r="O427">
        <v>2180</v>
      </c>
      <c r="P427">
        <f t="shared" si="7"/>
        <v>7</v>
      </c>
    </row>
    <row r="428" spans="1:16" x14ac:dyDescent="0.3">
      <c r="A428">
        <v>4445114986</v>
      </c>
      <c r="B428" s="1">
        <v>42477</v>
      </c>
      <c r="C428">
        <v>2268</v>
      </c>
      <c r="D428">
        <v>1.5199999809265099</v>
      </c>
      <c r="E428">
        <v>1.5199999809265099</v>
      </c>
      <c r="F428">
        <v>0</v>
      </c>
      <c r="G428">
        <v>0</v>
      </c>
      <c r="H428">
        <v>0</v>
      </c>
      <c r="I428">
        <v>1.5199999809265099</v>
      </c>
      <c r="J428">
        <v>0</v>
      </c>
      <c r="K428">
        <v>0</v>
      </c>
      <c r="L428">
        <v>0</v>
      </c>
      <c r="M428">
        <v>114</v>
      </c>
      <c r="N428">
        <v>1219</v>
      </c>
      <c r="O428">
        <v>1933</v>
      </c>
      <c r="P428">
        <f t="shared" si="7"/>
        <v>1</v>
      </c>
    </row>
    <row r="429" spans="1:16" x14ac:dyDescent="0.3">
      <c r="A429">
        <v>4445114986</v>
      </c>
      <c r="B429" s="1">
        <v>42478</v>
      </c>
      <c r="C429">
        <v>6155</v>
      </c>
      <c r="D429">
        <v>4.2399997711181596</v>
      </c>
      <c r="E429">
        <v>4.2399997711181596</v>
      </c>
      <c r="F429">
        <v>0</v>
      </c>
      <c r="G429">
        <v>2</v>
      </c>
      <c r="H429">
        <v>0.28999999165535001</v>
      </c>
      <c r="I429">
        <v>1.95000004768372</v>
      </c>
      <c r="J429">
        <v>0</v>
      </c>
      <c r="K429">
        <v>25</v>
      </c>
      <c r="L429">
        <v>6</v>
      </c>
      <c r="M429">
        <v>162</v>
      </c>
      <c r="N429">
        <v>1247</v>
      </c>
      <c r="O429">
        <v>2248</v>
      </c>
      <c r="P429">
        <f t="shared" si="7"/>
        <v>2</v>
      </c>
    </row>
    <row r="430" spans="1:16" x14ac:dyDescent="0.3">
      <c r="A430">
        <v>4445114986</v>
      </c>
      <c r="B430" s="1">
        <v>42479</v>
      </c>
      <c r="C430">
        <v>2064</v>
      </c>
      <c r="D430">
        <v>1.3899999856948899</v>
      </c>
      <c r="E430">
        <v>1.3899999856948899</v>
      </c>
      <c r="F430">
        <v>0</v>
      </c>
      <c r="G430">
        <v>0</v>
      </c>
      <c r="H430">
        <v>0</v>
      </c>
      <c r="I430">
        <v>1.3899999856948899</v>
      </c>
      <c r="J430">
        <v>0</v>
      </c>
      <c r="K430">
        <v>0</v>
      </c>
      <c r="L430">
        <v>0</v>
      </c>
      <c r="M430">
        <v>121</v>
      </c>
      <c r="N430">
        <v>895</v>
      </c>
      <c r="O430">
        <v>1954</v>
      </c>
      <c r="P430">
        <f t="shared" si="7"/>
        <v>3</v>
      </c>
    </row>
    <row r="431" spans="1:16" x14ac:dyDescent="0.3">
      <c r="A431">
        <v>4445114986</v>
      </c>
      <c r="B431" s="1">
        <v>42480</v>
      </c>
      <c r="C431">
        <v>2072</v>
      </c>
      <c r="D431">
        <v>1.3899999856948899</v>
      </c>
      <c r="E431">
        <v>1.3899999856948899</v>
      </c>
      <c r="F431">
        <v>0</v>
      </c>
      <c r="G431">
        <v>0</v>
      </c>
      <c r="H431">
        <v>0</v>
      </c>
      <c r="I431">
        <v>1.3899999856948899</v>
      </c>
      <c r="J431">
        <v>0</v>
      </c>
      <c r="K431">
        <v>0</v>
      </c>
      <c r="L431">
        <v>0</v>
      </c>
      <c r="M431">
        <v>137</v>
      </c>
      <c r="N431">
        <v>841</v>
      </c>
      <c r="O431">
        <v>1974</v>
      </c>
      <c r="P431">
        <f t="shared" si="7"/>
        <v>4</v>
      </c>
    </row>
    <row r="432" spans="1:16" x14ac:dyDescent="0.3">
      <c r="A432">
        <v>4445114986</v>
      </c>
      <c r="B432" s="1">
        <v>42481</v>
      </c>
      <c r="C432">
        <v>3809</v>
      </c>
      <c r="D432">
        <v>2.5599999427795401</v>
      </c>
      <c r="E432">
        <v>2.5599999427795401</v>
      </c>
      <c r="F432">
        <v>0</v>
      </c>
      <c r="G432">
        <v>0</v>
      </c>
      <c r="H432">
        <v>0</v>
      </c>
      <c r="I432">
        <v>2.53999996185303</v>
      </c>
      <c r="J432">
        <v>0</v>
      </c>
      <c r="K432">
        <v>0</v>
      </c>
      <c r="L432">
        <v>0</v>
      </c>
      <c r="M432">
        <v>215</v>
      </c>
      <c r="N432">
        <v>756</v>
      </c>
      <c r="O432">
        <v>2150</v>
      </c>
      <c r="P432">
        <f t="shared" si="7"/>
        <v>5</v>
      </c>
    </row>
    <row r="433" spans="1:16" x14ac:dyDescent="0.3">
      <c r="A433">
        <v>4445114986</v>
      </c>
      <c r="B433" s="1">
        <v>42482</v>
      </c>
      <c r="C433">
        <v>6831</v>
      </c>
      <c r="D433">
        <v>4.5799999237060502</v>
      </c>
      <c r="E433">
        <v>4.5799999237060502</v>
      </c>
      <c r="F433">
        <v>0</v>
      </c>
      <c r="G433">
        <v>0</v>
      </c>
      <c r="H433">
        <v>0</v>
      </c>
      <c r="I433">
        <v>4.5799999237060502</v>
      </c>
      <c r="J433">
        <v>0</v>
      </c>
      <c r="K433">
        <v>0</v>
      </c>
      <c r="L433">
        <v>0</v>
      </c>
      <c r="M433">
        <v>317</v>
      </c>
      <c r="N433">
        <v>706</v>
      </c>
      <c r="O433">
        <v>2432</v>
      </c>
      <c r="P433">
        <f t="shared" si="7"/>
        <v>6</v>
      </c>
    </row>
    <row r="434" spans="1:16" x14ac:dyDescent="0.3">
      <c r="A434">
        <v>4445114986</v>
      </c>
      <c r="B434" s="1">
        <v>42483</v>
      </c>
      <c r="C434">
        <v>4363</v>
      </c>
      <c r="D434">
        <v>2.9300000667571999</v>
      </c>
      <c r="E434">
        <v>2.9300000667571999</v>
      </c>
      <c r="F434">
        <v>0</v>
      </c>
      <c r="G434">
        <v>0</v>
      </c>
      <c r="H434">
        <v>0</v>
      </c>
      <c r="I434">
        <v>2.9300000667571999</v>
      </c>
      <c r="J434">
        <v>0</v>
      </c>
      <c r="K434">
        <v>0</v>
      </c>
      <c r="L434">
        <v>0</v>
      </c>
      <c r="M434">
        <v>201</v>
      </c>
      <c r="N434">
        <v>1239</v>
      </c>
      <c r="O434">
        <v>2149</v>
      </c>
      <c r="P434">
        <f t="shared" si="7"/>
        <v>7</v>
      </c>
    </row>
    <row r="435" spans="1:16" x14ac:dyDescent="0.3">
      <c r="A435">
        <v>4445114986</v>
      </c>
      <c r="B435" s="1">
        <v>42484</v>
      </c>
      <c r="C435">
        <v>5002</v>
      </c>
      <c r="D435">
        <v>3.3599998950958301</v>
      </c>
      <c r="E435">
        <v>3.3599998950958301</v>
      </c>
      <c r="F435">
        <v>0</v>
      </c>
      <c r="G435">
        <v>0</v>
      </c>
      <c r="H435">
        <v>0</v>
      </c>
      <c r="I435">
        <v>3.3599998950958301</v>
      </c>
      <c r="J435">
        <v>0</v>
      </c>
      <c r="K435">
        <v>0</v>
      </c>
      <c r="L435">
        <v>0</v>
      </c>
      <c r="M435">
        <v>244</v>
      </c>
      <c r="N435">
        <v>1196</v>
      </c>
      <c r="O435">
        <v>2247</v>
      </c>
      <c r="P435">
        <f t="shared" si="7"/>
        <v>1</v>
      </c>
    </row>
    <row r="436" spans="1:16" x14ac:dyDescent="0.3">
      <c r="A436">
        <v>4445114986</v>
      </c>
      <c r="B436" s="1">
        <v>42485</v>
      </c>
      <c r="C436">
        <v>3385</v>
      </c>
      <c r="D436">
        <v>2.2699999809265101</v>
      </c>
      <c r="E436">
        <v>2.2699999809265101</v>
      </c>
      <c r="F436">
        <v>0</v>
      </c>
      <c r="G436">
        <v>0</v>
      </c>
      <c r="H436">
        <v>0</v>
      </c>
      <c r="I436">
        <v>2.2699999809265101</v>
      </c>
      <c r="J436">
        <v>0</v>
      </c>
      <c r="K436">
        <v>0</v>
      </c>
      <c r="L436">
        <v>0</v>
      </c>
      <c r="M436">
        <v>179</v>
      </c>
      <c r="N436">
        <v>916</v>
      </c>
      <c r="O436">
        <v>2070</v>
      </c>
      <c r="P436">
        <f t="shared" si="7"/>
        <v>2</v>
      </c>
    </row>
    <row r="437" spans="1:16" x14ac:dyDescent="0.3">
      <c r="A437">
        <v>4445114986</v>
      </c>
      <c r="B437" s="1">
        <v>42486</v>
      </c>
      <c r="C437">
        <v>6326</v>
      </c>
      <c r="D437">
        <v>4.4099998474121103</v>
      </c>
      <c r="E437">
        <v>4.4099998474121103</v>
      </c>
      <c r="F437">
        <v>0</v>
      </c>
      <c r="G437">
        <v>2.4100000858306898</v>
      </c>
      <c r="H437">
        <v>3.9999999105930301E-2</v>
      </c>
      <c r="I437">
        <v>1.96000003814697</v>
      </c>
      <c r="J437">
        <v>0</v>
      </c>
      <c r="K437">
        <v>29</v>
      </c>
      <c r="L437">
        <v>1</v>
      </c>
      <c r="M437">
        <v>180</v>
      </c>
      <c r="N437">
        <v>839</v>
      </c>
      <c r="O437">
        <v>2291</v>
      </c>
      <c r="P437">
        <f t="shared" si="7"/>
        <v>3</v>
      </c>
    </row>
    <row r="438" spans="1:16" x14ac:dyDescent="0.3">
      <c r="A438">
        <v>4445114986</v>
      </c>
      <c r="B438" s="1">
        <v>42487</v>
      </c>
      <c r="C438">
        <v>7243</v>
      </c>
      <c r="D438">
        <v>5.0300002098083496</v>
      </c>
      <c r="E438">
        <v>5.0300002098083496</v>
      </c>
      <c r="F438">
        <v>0</v>
      </c>
      <c r="G438">
        <v>2.6199998855590798</v>
      </c>
      <c r="H438">
        <v>2.9999999329447701E-2</v>
      </c>
      <c r="I438">
        <v>2.3800001144409202</v>
      </c>
      <c r="J438">
        <v>0</v>
      </c>
      <c r="K438">
        <v>32</v>
      </c>
      <c r="L438">
        <v>1</v>
      </c>
      <c r="M438">
        <v>194</v>
      </c>
      <c r="N438">
        <v>839</v>
      </c>
      <c r="O438">
        <v>2361</v>
      </c>
      <c r="P438">
        <f t="shared" si="7"/>
        <v>4</v>
      </c>
    </row>
    <row r="439" spans="1:16" x14ac:dyDescent="0.3">
      <c r="A439">
        <v>4445114986</v>
      </c>
      <c r="B439" s="1">
        <v>42488</v>
      </c>
      <c r="C439">
        <v>4493</v>
      </c>
      <c r="D439">
        <v>3.0099999904632599</v>
      </c>
      <c r="E439">
        <v>3.0099999904632599</v>
      </c>
      <c r="F439">
        <v>0</v>
      </c>
      <c r="G439">
        <v>0</v>
      </c>
      <c r="H439">
        <v>0</v>
      </c>
      <c r="I439">
        <v>3.0099999904632599</v>
      </c>
      <c r="J439">
        <v>0</v>
      </c>
      <c r="K439">
        <v>0</v>
      </c>
      <c r="L439">
        <v>0</v>
      </c>
      <c r="M439">
        <v>236</v>
      </c>
      <c r="N439">
        <v>762</v>
      </c>
      <c r="O439">
        <v>2203</v>
      </c>
      <c r="P439">
        <f t="shared" si="7"/>
        <v>5</v>
      </c>
    </row>
    <row r="440" spans="1:16" x14ac:dyDescent="0.3">
      <c r="A440">
        <v>4445114986</v>
      </c>
      <c r="B440" s="1">
        <v>42489</v>
      </c>
      <c r="C440">
        <v>4676</v>
      </c>
      <c r="D440">
        <v>3.1400001049041699</v>
      </c>
      <c r="E440">
        <v>3.1400001049041699</v>
      </c>
      <c r="F440">
        <v>0</v>
      </c>
      <c r="G440">
        <v>0</v>
      </c>
      <c r="H440">
        <v>0</v>
      </c>
      <c r="I440">
        <v>3.1300001144409202</v>
      </c>
      <c r="J440">
        <v>0</v>
      </c>
      <c r="K440">
        <v>0</v>
      </c>
      <c r="L440">
        <v>0</v>
      </c>
      <c r="M440">
        <v>226</v>
      </c>
      <c r="N440">
        <v>1106</v>
      </c>
      <c r="O440">
        <v>2196</v>
      </c>
      <c r="P440">
        <f t="shared" si="7"/>
        <v>6</v>
      </c>
    </row>
    <row r="441" spans="1:16" x14ac:dyDescent="0.3">
      <c r="A441">
        <v>4445114986</v>
      </c>
      <c r="B441" s="1">
        <v>42490</v>
      </c>
      <c r="C441">
        <v>6222</v>
      </c>
      <c r="D441">
        <v>4.1799998283386204</v>
      </c>
      <c r="E441">
        <v>4.1799998283386204</v>
      </c>
      <c r="F441">
        <v>0</v>
      </c>
      <c r="G441">
        <v>0</v>
      </c>
      <c r="H441">
        <v>0</v>
      </c>
      <c r="I441">
        <v>4.1799998283386204</v>
      </c>
      <c r="J441">
        <v>0</v>
      </c>
      <c r="K441">
        <v>0</v>
      </c>
      <c r="L441">
        <v>0</v>
      </c>
      <c r="M441">
        <v>290</v>
      </c>
      <c r="N441">
        <v>797</v>
      </c>
      <c r="O441">
        <v>2363</v>
      </c>
      <c r="P441">
        <f t="shared" si="7"/>
        <v>7</v>
      </c>
    </row>
    <row r="442" spans="1:16" x14ac:dyDescent="0.3">
      <c r="A442">
        <v>4445114986</v>
      </c>
      <c r="B442" s="1">
        <v>42491</v>
      </c>
      <c r="C442">
        <v>5232</v>
      </c>
      <c r="D442">
        <v>3.5099999904632599</v>
      </c>
      <c r="E442">
        <v>3.5099999904632599</v>
      </c>
      <c r="F442">
        <v>0</v>
      </c>
      <c r="G442">
        <v>0</v>
      </c>
      <c r="H442">
        <v>0</v>
      </c>
      <c r="I442">
        <v>3.5099999904632599</v>
      </c>
      <c r="J442">
        <v>0</v>
      </c>
      <c r="K442">
        <v>0</v>
      </c>
      <c r="L442">
        <v>0</v>
      </c>
      <c r="M442">
        <v>240</v>
      </c>
      <c r="N442">
        <v>741</v>
      </c>
      <c r="O442">
        <v>2246</v>
      </c>
      <c r="P442">
        <f t="shared" si="7"/>
        <v>1</v>
      </c>
    </row>
    <row r="443" spans="1:16" x14ac:dyDescent="0.3">
      <c r="A443">
        <v>4445114986</v>
      </c>
      <c r="B443" s="1">
        <v>42492</v>
      </c>
      <c r="C443">
        <v>6910</v>
      </c>
      <c r="D443">
        <v>4.75</v>
      </c>
      <c r="E443">
        <v>4.75</v>
      </c>
      <c r="F443">
        <v>0</v>
      </c>
      <c r="G443">
        <v>2.21000003814697</v>
      </c>
      <c r="H443">
        <v>0.18999999761581399</v>
      </c>
      <c r="I443">
        <v>2.3499999046325701</v>
      </c>
      <c r="J443">
        <v>0</v>
      </c>
      <c r="K443">
        <v>27</v>
      </c>
      <c r="L443">
        <v>4</v>
      </c>
      <c r="M443">
        <v>200</v>
      </c>
      <c r="N443">
        <v>667</v>
      </c>
      <c r="O443">
        <v>2336</v>
      </c>
      <c r="P443">
        <f t="shared" si="7"/>
        <v>2</v>
      </c>
    </row>
    <row r="444" spans="1:16" x14ac:dyDescent="0.3">
      <c r="A444">
        <v>4445114986</v>
      </c>
      <c r="B444" s="1">
        <v>42493</v>
      </c>
      <c r="C444">
        <v>7502</v>
      </c>
      <c r="D444">
        <v>5.1799998283386204</v>
      </c>
      <c r="E444">
        <v>5.1799998283386204</v>
      </c>
      <c r="F444">
        <v>0</v>
      </c>
      <c r="G444">
        <v>2.4800000190734899</v>
      </c>
      <c r="H444">
        <v>0.109999999403954</v>
      </c>
      <c r="I444">
        <v>2.5799999237060498</v>
      </c>
      <c r="J444">
        <v>0</v>
      </c>
      <c r="K444">
        <v>30</v>
      </c>
      <c r="L444">
        <v>2</v>
      </c>
      <c r="M444">
        <v>233</v>
      </c>
      <c r="N444">
        <v>725</v>
      </c>
      <c r="O444">
        <v>2421</v>
      </c>
      <c r="P444">
        <f t="shared" si="7"/>
        <v>3</v>
      </c>
    </row>
    <row r="445" spans="1:16" x14ac:dyDescent="0.3">
      <c r="A445">
        <v>4445114986</v>
      </c>
      <c r="B445" s="1">
        <v>42494</v>
      </c>
      <c r="C445">
        <v>2923</v>
      </c>
      <c r="D445">
        <v>1.96000003814697</v>
      </c>
      <c r="E445">
        <v>1.96000003814697</v>
      </c>
      <c r="F445">
        <v>0</v>
      </c>
      <c r="G445">
        <v>0</v>
      </c>
      <c r="H445">
        <v>0</v>
      </c>
      <c r="I445">
        <v>1.96000003814697</v>
      </c>
      <c r="J445">
        <v>0</v>
      </c>
      <c r="K445">
        <v>0</v>
      </c>
      <c r="L445">
        <v>0</v>
      </c>
      <c r="M445">
        <v>180</v>
      </c>
      <c r="N445">
        <v>897</v>
      </c>
      <c r="O445">
        <v>2070</v>
      </c>
      <c r="P445">
        <f t="shared" si="7"/>
        <v>4</v>
      </c>
    </row>
    <row r="446" spans="1:16" x14ac:dyDescent="0.3">
      <c r="A446">
        <v>4445114986</v>
      </c>
      <c r="B446" s="1">
        <v>42495</v>
      </c>
      <c r="C446">
        <v>3800</v>
      </c>
      <c r="D446">
        <v>2.5499999523162802</v>
      </c>
      <c r="E446">
        <v>2.5499999523162802</v>
      </c>
      <c r="F446">
        <v>0</v>
      </c>
      <c r="G446">
        <v>0.119999997317791</v>
      </c>
      <c r="H446">
        <v>0.239999994635582</v>
      </c>
      <c r="I446">
        <v>2.1800000667571999</v>
      </c>
      <c r="J446">
        <v>0</v>
      </c>
      <c r="K446">
        <v>2</v>
      </c>
      <c r="L446">
        <v>6</v>
      </c>
      <c r="M446">
        <v>185</v>
      </c>
      <c r="N446">
        <v>734</v>
      </c>
      <c r="O446">
        <v>2120</v>
      </c>
      <c r="P446">
        <f t="shared" si="7"/>
        <v>5</v>
      </c>
    </row>
    <row r="447" spans="1:16" x14ac:dyDescent="0.3">
      <c r="A447">
        <v>4445114986</v>
      </c>
      <c r="B447" s="1">
        <v>42496</v>
      </c>
      <c r="C447">
        <v>4514</v>
      </c>
      <c r="D447">
        <v>3.0299999713897701</v>
      </c>
      <c r="E447">
        <v>3.0299999713897701</v>
      </c>
      <c r="F447">
        <v>0</v>
      </c>
      <c r="G447">
        <v>0</v>
      </c>
      <c r="H447">
        <v>0</v>
      </c>
      <c r="I447">
        <v>3.0299999713897701</v>
      </c>
      <c r="J447">
        <v>0</v>
      </c>
      <c r="K447">
        <v>0</v>
      </c>
      <c r="L447">
        <v>0</v>
      </c>
      <c r="M447">
        <v>229</v>
      </c>
      <c r="N447">
        <v>809</v>
      </c>
      <c r="O447">
        <v>2211</v>
      </c>
      <c r="P447">
        <f t="shared" si="7"/>
        <v>6</v>
      </c>
    </row>
    <row r="448" spans="1:16" x14ac:dyDescent="0.3">
      <c r="A448">
        <v>4445114986</v>
      </c>
      <c r="B448" s="1">
        <v>42497</v>
      </c>
      <c r="C448">
        <v>5183</v>
      </c>
      <c r="D448">
        <v>3.5899999141693102</v>
      </c>
      <c r="E448">
        <v>3.5899999141693102</v>
      </c>
      <c r="F448">
        <v>0</v>
      </c>
      <c r="G448">
        <v>2.1300001144409202</v>
      </c>
      <c r="H448">
        <v>0.18999999761581399</v>
      </c>
      <c r="I448">
        <v>1.25</v>
      </c>
      <c r="J448">
        <v>0</v>
      </c>
      <c r="K448">
        <v>26</v>
      </c>
      <c r="L448">
        <v>4</v>
      </c>
      <c r="M448">
        <v>108</v>
      </c>
      <c r="N448">
        <v>866</v>
      </c>
      <c r="O448">
        <v>2123</v>
      </c>
      <c r="P448">
        <f t="shared" si="7"/>
        <v>7</v>
      </c>
    </row>
    <row r="449" spans="1:16" x14ac:dyDescent="0.3">
      <c r="A449">
        <v>4445114986</v>
      </c>
      <c r="B449" s="1">
        <v>42498</v>
      </c>
      <c r="C449">
        <v>7303</v>
      </c>
      <c r="D449">
        <v>4.9000000953674299</v>
      </c>
      <c r="E449">
        <v>4.9000000953674299</v>
      </c>
      <c r="F449">
        <v>0</v>
      </c>
      <c r="G449">
        <v>0</v>
      </c>
      <c r="H449">
        <v>0.25</v>
      </c>
      <c r="I449">
        <v>4.6500000953674299</v>
      </c>
      <c r="J449">
        <v>0</v>
      </c>
      <c r="K449">
        <v>0</v>
      </c>
      <c r="L449">
        <v>8</v>
      </c>
      <c r="M449">
        <v>308</v>
      </c>
      <c r="N449">
        <v>733</v>
      </c>
      <c r="O449">
        <v>2423</v>
      </c>
      <c r="P449">
        <f t="shared" si="7"/>
        <v>1</v>
      </c>
    </row>
    <row r="450" spans="1:16" x14ac:dyDescent="0.3">
      <c r="A450">
        <v>4445114986</v>
      </c>
      <c r="B450" s="1">
        <v>42499</v>
      </c>
      <c r="C450">
        <v>5275</v>
      </c>
      <c r="D450">
        <v>3.53999996185303</v>
      </c>
      <c r="E450">
        <v>3.53999996185303</v>
      </c>
      <c r="F450">
        <v>0</v>
      </c>
      <c r="G450">
        <v>0</v>
      </c>
      <c r="H450">
        <v>0</v>
      </c>
      <c r="I450">
        <v>3.53999996185303</v>
      </c>
      <c r="J450">
        <v>0</v>
      </c>
      <c r="K450">
        <v>0</v>
      </c>
      <c r="L450">
        <v>0</v>
      </c>
      <c r="M450">
        <v>266</v>
      </c>
      <c r="N450">
        <v>641</v>
      </c>
      <c r="O450">
        <v>2281</v>
      </c>
      <c r="P450">
        <f t="shared" si="7"/>
        <v>2</v>
      </c>
    </row>
    <row r="451" spans="1:16" x14ac:dyDescent="0.3">
      <c r="A451">
        <v>4445114986</v>
      </c>
      <c r="B451" s="1">
        <v>42500</v>
      </c>
      <c r="C451">
        <v>3915</v>
      </c>
      <c r="D451">
        <v>2.6300001144409202</v>
      </c>
      <c r="E451">
        <v>2.6300001144409202</v>
      </c>
      <c r="F451">
        <v>0</v>
      </c>
      <c r="G451">
        <v>0</v>
      </c>
      <c r="H451">
        <v>0</v>
      </c>
      <c r="I451">
        <v>2.6300001144409202</v>
      </c>
      <c r="J451">
        <v>0</v>
      </c>
      <c r="K451">
        <v>0</v>
      </c>
      <c r="L451">
        <v>0</v>
      </c>
      <c r="M451">
        <v>231</v>
      </c>
      <c r="N451">
        <v>783</v>
      </c>
      <c r="O451">
        <v>2181</v>
      </c>
      <c r="P451">
        <f t="shared" ref="P451:P514" si="8">WEEKDAY(B451)</f>
        <v>3</v>
      </c>
    </row>
    <row r="452" spans="1:16" x14ac:dyDescent="0.3">
      <c r="A452">
        <v>4445114986</v>
      </c>
      <c r="B452" s="1">
        <v>42501</v>
      </c>
      <c r="C452">
        <v>9105</v>
      </c>
      <c r="D452">
        <v>6.1100001335143999</v>
      </c>
      <c r="E452">
        <v>6.1100001335143999</v>
      </c>
      <c r="F452">
        <v>0</v>
      </c>
      <c r="G452">
        <v>2.25</v>
      </c>
      <c r="H452">
        <v>1</v>
      </c>
      <c r="I452">
        <v>2.8599998950958301</v>
      </c>
      <c r="J452">
        <v>0</v>
      </c>
      <c r="K452">
        <v>34</v>
      </c>
      <c r="L452">
        <v>22</v>
      </c>
      <c r="M452">
        <v>232</v>
      </c>
      <c r="N452">
        <v>622</v>
      </c>
      <c r="O452">
        <v>2499</v>
      </c>
      <c r="P452">
        <f t="shared" si="8"/>
        <v>4</v>
      </c>
    </row>
    <row r="453" spans="1:16" x14ac:dyDescent="0.3">
      <c r="A453">
        <v>4445114986</v>
      </c>
      <c r="B453" s="1">
        <v>42502</v>
      </c>
      <c r="C453">
        <v>768</v>
      </c>
      <c r="D453">
        <v>0.519999980926514</v>
      </c>
      <c r="E453">
        <v>0.519999980926514</v>
      </c>
      <c r="F453">
        <v>0</v>
      </c>
      <c r="G453">
        <v>0</v>
      </c>
      <c r="H453">
        <v>0</v>
      </c>
      <c r="I453">
        <v>0.519999980926514</v>
      </c>
      <c r="J453">
        <v>0</v>
      </c>
      <c r="K453">
        <v>0</v>
      </c>
      <c r="L453">
        <v>0</v>
      </c>
      <c r="M453">
        <v>58</v>
      </c>
      <c r="N453">
        <v>380</v>
      </c>
      <c r="O453">
        <v>1212</v>
      </c>
      <c r="P453">
        <f t="shared" si="8"/>
        <v>5</v>
      </c>
    </row>
    <row r="454" spans="1:16" x14ac:dyDescent="0.3">
      <c r="A454">
        <v>4558609924</v>
      </c>
      <c r="B454" s="1">
        <v>42472</v>
      </c>
      <c r="C454">
        <v>5135</v>
      </c>
      <c r="D454">
        <v>3.3900001049041699</v>
      </c>
      <c r="E454">
        <v>3.3900001049041699</v>
      </c>
      <c r="F454">
        <v>0</v>
      </c>
      <c r="G454">
        <v>0</v>
      </c>
      <c r="H454">
        <v>0</v>
      </c>
      <c r="I454">
        <v>3.3900001049041699</v>
      </c>
      <c r="J454">
        <v>0</v>
      </c>
      <c r="K454">
        <v>0</v>
      </c>
      <c r="L454">
        <v>0</v>
      </c>
      <c r="M454">
        <v>318</v>
      </c>
      <c r="N454">
        <v>1122</v>
      </c>
      <c r="O454">
        <v>1909</v>
      </c>
      <c r="P454">
        <f t="shared" si="8"/>
        <v>3</v>
      </c>
    </row>
    <row r="455" spans="1:16" x14ac:dyDescent="0.3">
      <c r="A455">
        <v>4558609924</v>
      </c>
      <c r="B455" s="1">
        <v>42473</v>
      </c>
      <c r="C455">
        <v>4978</v>
      </c>
      <c r="D455">
        <v>3.28999996185303</v>
      </c>
      <c r="E455">
        <v>3.28999996185303</v>
      </c>
      <c r="F455">
        <v>0</v>
      </c>
      <c r="G455">
        <v>1.2400000095367401</v>
      </c>
      <c r="H455">
        <v>0.43999999761581399</v>
      </c>
      <c r="I455">
        <v>1.6100000143051101</v>
      </c>
      <c r="J455">
        <v>0</v>
      </c>
      <c r="K455">
        <v>19</v>
      </c>
      <c r="L455">
        <v>7</v>
      </c>
      <c r="M455">
        <v>127</v>
      </c>
      <c r="N455">
        <v>1287</v>
      </c>
      <c r="O455">
        <v>1722</v>
      </c>
      <c r="P455">
        <f t="shared" si="8"/>
        <v>4</v>
      </c>
    </row>
    <row r="456" spans="1:16" x14ac:dyDescent="0.3">
      <c r="A456">
        <v>4558609924</v>
      </c>
      <c r="B456" s="1">
        <v>42474</v>
      </c>
      <c r="C456">
        <v>6799</v>
      </c>
      <c r="D456">
        <v>4.4899997711181596</v>
      </c>
      <c r="E456">
        <v>4.4899997711181596</v>
      </c>
      <c r="F456">
        <v>0</v>
      </c>
      <c r="G456">
        <v>0</v>
      </c>
      <c r="H456">
        <v>0</v>
      </c>
      <c r="I456">
        <v>4.4899997711181596</v>
      </c>
      <c r="J456">
        <v>0</v>
      </c>
      <c r="K456">
        <v>0</v>
      </c>
      <c r="L456">
        <v>0</v>
      </c>
      <c r="M456">
        <v>279</v>
      </c>
      <c r="N456">
        <v>1161</v>
      </c>
      <c r="O456">
        <v>1922</v>
      </c>
      <c r="P456">
        <f t="shared" si="8"/>
        <v>5</v>
      </c>
    </row>
    <row r="457" spans="1:16" x14ac:dyDescent="0.3">
      <c r="A457">
        <v>4558609924</v>
      </c>
      <c r="B457" s="1">
        <v>42475</v>
      </c>
      <c r="C457">
        <v>7795</v>
      </c>
      <c r="D457">
        <v>5.1500000953674299</v>
      </c>
      <c r="E457">
        <v>5.1500000953674299</v>
      </c>
      <c r="F457">
        <v>0</v>
      </c>
      <c r="G457">
        <v>0.58999997377395597</v>
      </c>
      <c r="H457">
        <v>0.83999997377395597</v>
      </c>
      <c r="I457">
        <v>3.7300000190734899</v>
      </c>
      <c r="J457">
        <v>0</v>
      </c>
      <c r="K457">
        <v>17</v>
      </c>
      <c r="L457">
        <v>30</v>
      </c>
      <c r="M457">
        <v>262</v>
      </c>
      <c r="N457">
        <v>1131</v>
      </c>
      <c r="O457">
        <v>2121</v>
      </c>
      <c r="P457">
        <f t="shared" si="8"/>
        <v>6</v>
      </c>
    </row>
    <row r="458" spans="1:16" x14ac:dyDescent="0.3">
      <c r="A458">
        <v>4558609924</v>
      </c>
      <c r="B458" s="1">
        <v>42476</v>
      </c>
      <c r="C458">
        <v>7289</v>
      </c>
      <c r="D458">
        <v>4.8200001716613796</v>
      </c>
      <c r="E458">
        <v>4.8200001716613796</v>
      </c>
      <c r="F458">
        <v>0</v>
      </c>
      <c r="G458">
        <v>0.55000001192092896</v>
      </c>
      <c r="H458">
        <v>0.75</v>
      </c>
      <c r="I458">
        <v>3.5</v>
      </c>
      <c r="J458">
        <v>0</v>
      </c>
      <c r="K458">
        <v>8</v>
      </c>
      <c r="L458">
        <v>12</v>
      </c>
      <c r="M458">
        <v>308</v>
      </c>
      <c r="N458">
        <v>1112</v>
      </c>
      <c r="O458">
        <v>1997</v>
      </c>
      <c r="P458">
        <f t="shared" si="8"/>
        <v>7</v>
      </c>
    </row>
    <row r="459" spans="1:16" x14ac:dyDescent="0.3">
      <c r="A459">
        <v>4558609924</v>
      </c>
      <c r="B459" s="1">
        <v>42477</v>
      </c>
      <c r="C459">
        <v>9634</v>
      </c>
      <c r="D459">
        <v>6.4000000953674299</v>
      </c>
      <c r="E459">
        <v>6.4000000953674299</v>
      </c>
      <c r="F459">
        <v>0</v>
      </c>
      <c r="G459">
        <v>0.55000001192092896</v>
      </c>
      <c r="H459">
        <v>1.1399999856948899</v>
      </c>
      <c r="I459">
        <v>4.71000003814697</v>
      </c>
      <c r="J459">
        <v>0</v>
      </c>
      <c r="K459">
        <v>7</v>
      </c>
      <c r="L459">
        <v>19</v>
      </c>
      <c r="M459">
        <v>304</v>
      </c>
      <c r="N459">
        <v>1110</v>
      </c>
      <c r="O459">
        <v>2117</v>
      </c>
      <c r="P459">
        <f t="shared" si="8"/>
        <v>1</v>
      </c>
    </row>
    <row r="460" spans="1:16" x14ac:dyDescent="0.3">
      <c r="A460">
        <v>4558609924</v>
      </c>
      <c r="B460" s="1">
        <v>42478</v>
      </c>
      <c r="C460">
        <v>8940</v>
      </c>
      <c r="D460">
        <v>5.9099998474121103</v>
      </c>
      <c r="E460">
        <v>5.9099998474121103</v>
      </c>
      <c r="F460">
        <v>0</v>
      </c>
      <c r="G460">
        <v>0.980000019073486</v>
      </c>
      <c r="H460">
        <v>0.93000000715255704</v>
      </c>
      <c r="I460">
        <v>4</v>
      </c>
      <c r="J460">
        <v>0</v>
      </c>
      <c r="K460">
        <v>14</v>
      </c>
      <c r="L460">
        <v>15</v>
      </c>
      <c r="M460">
        <v>331</v>
      </c>
      <c r="N460">
        <v>1080</v>
      </c>
      <c r="O460">
        <v>2116</v>
      </c>
      <c r="P460">
        <f t="shared" si="8"/>
        <v>2</v>
      </c>
    </row>
    <row r="461" spans="1:16" x14ac:dyDescent="0.3">
      <c r="A461">
        <v>4558609924</v>
      </c>
      <c r="B461" s="1">
        <v>42479</v>
      </c>
      <c r="C461">
        <v>5401</v>
      </c>
      <c r="D461">
        <v>3.5699999332428001</v>
      </c>
      <c r="E461">
        <v>3.5699999332428001</v>
      </c>
      <c r="F461">
        <v>0</v>
      </c>
      <c r="G461">
        <v>5.0000000745058101E-2</v>
      </c>
      <c r="H461">
        <v>0.36000001430511502</v>
      </c>
      <c r="I461">
        <v>3.1600000858306898</v>
      </c>
      <c r="J461">
        <v>0</v>
      </c>
      <c r="K461">
        <v>1</v>
      </c>
      <c r="L461">
        <v>9</v>
      </c>
      <c r="M461">
        <v>248</v>
      </c>
      <c r="N461">
        <v>1182</v>
      </c>
      <c r="O461">
        <v>1876</v>
      </c>
      <c r="P461">
        <f t="shared" si="8"/>
        <v>3</v>
      </c>
    </row>
    <row r="462" spans="1:16" x14ac:dyDescent="0.3">
      <c r="A462">
        <v>4558609924</v>
      </c>
      <c r="B462" s="1">
        <v>42480</v>
      </c>
      <c r="C462">
        <v>4803</v>
      </c>
      <c r="D462">
        <v>3.1700000762939502</v>
      </c>
      <c r="E462">
        <v>3.1700000762939502</v>
      </c>
      <c r="F462">
        <v>0</v>
      </c>
      <c r="G462">
        <v>0</v>
      </c>
      <c r="H462">
        <v>0</v>
      </c>
      <c r="I462">
        <v>3.1700000762939502</v>
      </c>
      <c r="J462">
        <v>0</v>
      </c>
      <c r="K462">
        <v>0</v>
      </c>
      <c r="L462">
        <v>0</v>
      </c>
      <c r="M462">
        <v>222</v>
      </c>
      <c r="N462">
        <v>1218</v>
      </c>
      <c r="O462">
        <v>1788</v>
      </c>
      <c r="P462">
        <f t="shared" si="8"/>
        <v>4</v>
      </c>
    </row>
    <row r="463" spans="1:16" x14ac:dyDescent="0.3">
      <c r="A463">
        <v>4558609924</v>
      </c>
      <c r="B463" s="1">
        <v>42481</v>
      </c>
      <c r="C463">
        <v>13743</v>
      </c>
      <c r="D463">
        <v>9.0799999237060494</v>
      </c>
      <c r="E463">
        <v>9.0799999237060494</v>
      </c>
      <c r="F463">
        <v>0</v>
      </c>
      <c r="G463">
        <v>0.41999998688697798</v>
      </c>
      <c r="H463">
        <v>0.97000002861022905</v>
      </c>
      <c r="I463">
        <v>7.6999998092651403</v>
      </c>
      <c r="J463">
        <v>0</v>
      </c>
      <c r="K463">
        <v>6</v>
      </c>
      <c r="L463">
        <v>21</v>
      </c>
      <c r="M463">
        <v>432</v>
      </c>
      <c r="N463">
        <v>844</v>
      </c>
      <c r="O463">
        <v>2486</v>
      </c>
      <c r="P463">
        <f t="shared" si="8"/>
        <v>5</v>
      </c>
    </row>
    <row r="464" spans="1:16" x14ac:dyDescent="0.3">
      <c r="A464">
        <v>4558609924</v>
      </c>
      <c r="B464" s="1">
        <v>42482</v>
      </c>
      <c r="C464">
        <v>9601</v>
      </c>
      <c r="D464">
        <v>6.3499999046325701</v>
      </c>
      <c r="E464">
        <v>6.3499999046325701</v>
      </c>
      <c r="F464">
        <v>0</v>
      </c>
      <c r="G464">
        <v>1.37000000476837</v>
      </c>
      <c r="H464">
        <v>1.5</v>
      </c>
      <c r="I464">
        <v>3.4700000286102299</v>
      </c>
      <c r="J464">
        <v>0</v>
      </c>
      <c r="K464">
        <v>20</v>
      </c>
      <c r="L464">
        <v>25</v>
      </c>
      <c r="M464">
        <v>273</v>
      </c>
      <c r="N464">
        <v>1122</v>
      </c>
      <c r="O464">
        <v>2094</v>
      </c>
      <c r="P464">
        <f t="shared" si="8"/>
        <v>6</v>
      </c>
    </row>
    <row r="465" spans="1:16" x14ac:dyDescent="0.3">
      <c r="A465">
        <v>4558609924</v>
      </c>
      <c r="B465" s="1">
        <v>42483</v>
      </c>
      <c r="C465">
        <v>6890</v>
      </c>
      <c r="D465">
        <v>4.5500001907348597</v>
      </c>
      <c r="E465">
        <v>4.5500001907348597</v>
      </c>
      <c r="F465">
        <v>0</v>
      </c>
      <c r="G465">
        <v>0.34000000357627902</v>
      </c>
      <c r="H465">
        <v>0.20000000298023199</v>
      </c>
      <c r="I465">
        <v>4.0100002288818404</v>
      </c>
      <c r="J465">
        <v>0</v>
      </c>
      <c r="K465">
        <v>5</v>
      </c>
      <c r="L465">
        <v>5</v>
      </c>
      <c r="M465">
        <v>308</v>
      </c>
      <c r="N465">
        <v>1122</v>
      </c>
      <c r="O465">
        <v>2085</v>
      </c>
      <c r="P465">
        <f t="shared" si="8"/>
        <v>7</v>
      </c>
    </row>
    <row r="466" spans="1:16" x14ac:dyDescent="0.3">
      <c r="A466">
        <v>4558609924</v>
      </c>
      <c r="B466" s="1">
        <v>42484</v>
      </c>
      <c r="C466">
        <v>8563</v>
      </c>
      <c r="D466">
        <v>5.6599998474121103</v>
      </c>
      <c r="E466">
        <v>5.6599998474121103</v>
      </c>
      <c r="F466">
        <v>0</v>
      </c>
      <c r="G466">
        <v>0</v>
      </c>
      <c r="H466">
        <v>0</v>
      </c>
      <c r="I466">
        <v>5.6500000953674299</v>
      </c>
      <c r="J466">
        <v>0</v>
      </c>
      <c r="K466">
        <v>0</v>
      </c>
      <c r="L466">
        <v>0</v>
      </c>
      <c r="M466">
        <v>395</v>
      </c>
      <c r="N466">
        <v>1045</v>
      </c>
      <c r="O466">
        <v>2173</v>
      </c>
      <c r="P466">
        <f t="shared" si="8"/>
        <v>1</v>
      </c>
    </row>
    <row r="467" spans="1:16" x14ac:dyDescent="0.3">
      <c r="A467">
        <v>4558609924</v>
      </c>
      <c r="B467" s="1">
        <v>42485</v>
      </c>
      <c r="C467">
        <v>8095</v>
      </c>
      <c r="D467">
        <v>5.3499999046325701</v>
      </c>
      <c r="E467">
        <v>5.3499999046325701</v>
      </c>
      <c r="F467">
        <v>0</v>
      </c>
      <c r="G467">
        <v>0.58999997377395597</v>
      </c>
      <c r="H467">
        <v>0.25</v>
      </c>
      <c r="I467">
        <v>4.5100002288818404</v>
      </c>
      <c r="J467">
        <v>0</v>
      </c>
      <c r="K467">
        <v>18</v>
      </c>
      <c r="L467">
        <v>10</v>
      </c>
      <c r="M467">
        <v>340</v>
      </c>
      <c r="N467">
        <v>993</v>
      </c>
      <c r="O467">
        <v>2225</v>
      </c>
      <c r="P467">
        <f t="shared" si="8"/>
        <v>2</v>
      </c>
    </row>
    <row r="468" spans="1:16" x14ac:dyDescent="0.3">
      <c r="A468">
        <v>4558609924</v>
      </c>
      <c r="B468" s="1">
        <v>42486</v>
      </c>
      <c r="C468">
        <v>9148</v>
      </c>
      <c r="D468">
        <v>6.0500001907348597</v>
      </c>
      <c r="E468">
        <v>6.0500001907348597</v>
      </c>
      <c r="F468">
        <v>0</v>
      </c>
      <c r="G468">
        <v>0.43000000715255698</v>
      </c>
      <c r="H468">
        <v>2.0299999713897701</v>
      </c>
      <c r="I468">
        <v>3.5899999141693102</v>
      </c>
      <c r="J468">
        <v>0</v>
      </c>
      <c r="K468">
        <v>12</v>
      </c>
      <c r="L468">
        <v>41</v>
      </c>
      <c r="M468">
        <v>283</v>
      </c>
      <c r="N468">
        <v>1062</v>
      </c>
      <c r="O468">
        <v>2223</v>
      </c>
      <c r="P468">
        <f t="shared" si="8"/>
        <v>3</v>
      </c>
    </row>
    <row r="469" spans="1:16" x14ac:dyDescent="0.3">
      <c r="A469">
        <v>4558609924</v>
      </c>
      <c r="B469" s="1">
        <v>42487</v>
      </c>
      <c r="C469">
        <v>9557</v>
      </c>
      <c r="D469">
        <v>6.3200001716613796</v>
      </c>
      <c r="E469">
        <v>6.3200001716613796</v>
      </c>
      <c r="F469">
        <v>0</v>
      </c>
      <c r="G469">
        <v>1.96000003814697</v>
      </c>
      <c r="H469">
        <v>0.88999998569488503</v>
      </c>
      <c r="I469">
        <v>3.46000003814697</v>
      </c>
      <c r="J469">
        <v>0</v>
      </c>
      <c r="K469">
        <v>27</v>
      </c>
      <c r="L469">
        <v>14</v>
      </c>
      <c r="M469">
        <v>312</v>
      </c>
      <c r="N469">
        <v>1087</v>
      </c>
      <c r="O469">
        <v>2098</v>
      </c>
      <c r="P469">
        <f t="shared" si="8"/>
        <v>4</v>
      </c>
    </row>
    <row r="470" spans="1:16" x14ac:dyDescent="0.3">
      <c r="A470">
        <v>4558609924</v>
      </c>
      <c r="B470" s="1">
        <v>42488</v>
      </c>
      <c r="C470">
        <v>9451</v>
      </c>
      <c r="D470">
        <v>6.25</v>
      </c>
      <c r="E470">
        <v>6.25</v>
      </c>
      <c r="F470">
        <v>0</v>
      </c>
      <c r="G470">
        <v>1.9999999552965199E-2</v>
      </c>
      <c r="H470">
        <v>0.270000010728836</v>
      </c>
      <c r="I470">
        <v>5.9499998092651403</v>
      </c>
      <c r="J470">
        <v>0</v>
      </c>
      <c r="K470">
        <v>1</v>
      </c>
      <c r="L470">
        <v>11</v>
      </c>
      <c r="M470">
        <v>367</v>
      </c>
      <c r="N470">
        <v>985</v>
      </c>
      <c r="O470">
        <v>2185</v>
      </c>
      <c r="P470">
        <f t="shared" si="8"/>
        <v>5</v>
      </c>
    </row>
    <row r="471" spans="1:16" x14ac:dyDescent="0.3">
      <c r="A471">
        <v>4558609924</v>
      </c>
      <c r="B471" s="1">
        <v>42489</v>
      </c>
      <c r="C471">
        <v>7833</v>
      </c>
      <c r="D471">
        <v>5.1799998283386204</v>
      </c>
      <c r="E471">
        <v>5.1799998283386204</v>
      </c>
      <c r="F471">
        <v>0</v>
      </c>
      <c r="G471">
        <v>1.0199999809265099</v>
      </c>
      <c r="H471">
        <v>1.8500000238418599</v>
      </c>
      <c r="I471">
        <v>2.3099999427795401</v>
      </c>
      <c r="J471">
        <v>0</v>
      </c>
      <c r="K471">
        <v>15</v>
      </c>
      <c r="L471">
        <v>29</v>
      </c>
      <c r="M471">
        <v>197</v>
      </c>
      <c r="N471">
        <v>1096</v>
      </c>
      <c r="O471">
        <v>1918</v>
      </c>
      <c r="P471">
        <f t="shared" si="8"/>
        <v>6</v>
      </c>
    </row>
    <row r="472" spans="1:16" x14ac:dyDescent="0.3">
      <c r="A472">
        <v>4558609924</v>
      </c>
      <c r="B472" s="1">
        <v>42490</v>
      </c>
      <c r="C472">
        <v>10319</v>
      </c>
      <c r="D472">
        <v>6.8200001716613796</v>
      </c>
      <c r="E472">
        <v>6.8200001716613796</v>
      </c>
      <c r="F472">
        <v>0</v>
      </c>
      <c r="G472">
        <v>0.46999999880790699</v>
      </c>
      <c r="H472">
        <v>1.8899999856948899</v>
      </c>
      <c r="I472">
        <v>4.46000003814697</v>
      </c>
      <c r="J472">
        <v>0</v>
      </c>
      <c r="K472">
        <v>7</v>
      </c>
      <c r="L472">
        <v>29</v>
      </c>
      <c r="M472">
        <v>293</v>
      </c>
      <c r="N472">
        <v>1111</v>
      </c>
      <c r="O472">
        <v>2105</v>
      </c>
      <c r="P472">
        <f t="shared" si="8"/>
        <v>7</v>
      </c>
    </row>
    <row r="473" spans="1:16" x14ac:dyDescent="0.3">
      <c r="A473">
        <v>4558609924</v>
      </c>
      <c r="B473" s="1">
        <v>42491</v>
      </c>
      <c r="C473">
        <v>3428</v>
      </c>
      <c r="D473">
        <v>2.2699999809265101</v>
      </c>
      <c r="E473">
        <v>2.2699999809265101</v>
      </c>
      <c r="F473">
        <v>0</v>
      </c>
      <c r="G473">
        <v>0</v>
      </c>
      <c r="H473">
        <v>0</v>
      </c>
      <c r="I473">
        <v>2.2699999809265101</v>
      </c>
      <c r="J473">
        <v>0</v>
      </c>
      <c r="K473">
        <v>0</v>
      </c>
      <c r="L473">
        <v>0</v>
      </c>
      <c r="M473">
        <v>190</v>
      </c>
      <c r="N473">
        <v>1121</v>
      </c>
      <c r="O473">
        <v>1692</v>
      </c>
      <c r="P473">
        <f t="shared" si="8"/>
        <v>1</v>
      </c>
    </row>
    <row r="474" spans="1:16" x14ac:dyDescent="0.3">
      <c r="A474">
        <v>4558609924</v>
      </c>
      <c r="B474" s="1">
        <v>42492</v>
      </c>
      <c r="C474">
        <v>7891</v>
      </c>
      <c r="D474">
        <v>5.2199997901916504</v>
      </c>
      <c r="E474">
        <v>5.2199997901916504</v>
      </c>
      <c r="F474">
        <v>0</v>
      </c>
      <c r="G474">
        <v>0</v>
      </c>
      <c r="H474">
        <v>0</v>
      </c>
      <c r="I474">
        <v>5.2199997901916504</v>
      </c>
      <c r="J474">
        <v>0</v>
      </c>
      <c r="K474">
        <v>0</v>
      </c>
      <c r="L474">
        <v>0</v>
      </c>
      <c r="M474">
        <v>383</v>
      </c>
      <c r="N474">
        <v>1057</v>
      </c>
      <c r="O474">
        <v>2066</v>
      </c>
      <c r="P474">
        <f t="shared" si="8"/>
        <v>2</v>
      </c>
    </row>
    <row r="475" spans="1:16" x14ac:dyDescent="0.3">
      <c r="A475">
        <v>4558609924</v>
      </c>
      <c r="B475" s="1">
        <v>42493</v>
      </c>
      <c r="C475">
        <v>5267</v>
      </c>
      <c r="D475">
        <v>3.4800000190734899</v>
      </c>
      <c r="E475">
        <v>3.4800000190734899</v>
      </c>
      <c r="F475">
        <v>0</v>
      </c>
      <c r="G475">
        <v>0.60000002384185802</v>
      </c>
      <c r="H475">
        <v>0.28000000119209301</v>
      </c>
      <c r="I475">
        <v>2.5999999046325701</v>
      </c>
      <c r="J475">
        <v>0</v>
      </c>
      <c r="K475">
        <v>21</v>
      </c>
      <c r="L475">
        <v>10</v>
      </c>
      <c r="M475">
        <v>237</v>
      </c>
      <c r="N475">
        <v>1172</v>
      </c>
      <c r="O475">
        <v>1953</v>
      </c>
      <c r="P475">
        <f t="shared" si="8"/>
        <v>3</v>
      </c>
    </row>
    <row r="476" spans="1:16" x14ac:dyDescent="0.3">
      <c r="A476">
        <v>4558609924</v>
      </c>
      <c r="B476" s="1">
        <v>42494</v>
      </c>
      <c r="C476">
        <v>5232</v>
      </c>
      <c r="D476">
        <v>3.46000003814697</v>
      </c>
      <c r="E476">
        <v>3.46000003814697</v>
      </c>
      <c r="F476">
        <v>0</v>
      </c>
      <c r="G476">
        <v>0</v>
      </c>
      <c r="H476">
        <v>0</v>
      </c>
      <c r="I476">
        <v>3.46000003814697</v>
      </c>
      <c r="J476">
        <v>0</v>
      </c>
      <c r="K476">
        <v>0</v>
      </c>
      <c r="L476">
        <v>0</v>
      </c>
      <c r="M476">
        <v>252</v>
      </c>
      <c r="N476">
        <v>1188</v>
      </c>
      <c r="O476">
        <v>1842</v>
      </c>
      <c r="P476">
        <f t="shared" si="8"/>
        <v>4</v>
      </c>
    </row>
    <row r="477" spans="1:16" x14ac:dyDescent="0.3">
      <c r="A477">
        <v>4558609924</v>
      </c>
      <c r="B477" s="1">
        <v>42495</v>
      </c>
      <c r="C477">
        <v>10611</v>
      </c>
      <c r="D477">
        <v>7.0100002288818404</v>
      </c>
      <c r="E477">
        <v>7.0100002288818404</v>
      </c>
      <c r="F477">
        <v>0</v>
      </c>
      <c r="G477">
        <v>1.0099999904632599</v>
      </c>
      <c r="H477">
        <v>0.5</v>
      </c>
      <c r="I477">
        <v>5.5100002288818404</v>
      </c>
      <c r="J477">
        <v>0</v>
      </c>
      <c r="K477">
        <v>14</v>
      </c>
      <c r="L477">
        <v>8</v>
      </c>
      <c r="M477">
        <v>370</v>
      </c>
      <c r="N477">
        <v>1048</v>
      </c>
      <c r="O477">
        <v>2262</v>
      </c>
      <c r="P477">
        <f t="shared" si="8"/>
        <v>5</v>
      </c>
    </row>
    <row r="478" spans="1:16" x14ac:dyDescent="0.3">
      <c r="A478">
        <v>4558609924</v>
      </c>
      <c r="B478" s="1">
        <v>42496</v>
      </c>
      <c r="C478">
        <v>3755</v>
      </c>
      <c r="D478">
        <v>2.4800000190734899</v>
      </c>
      <c r="E478">
        <v>2.4800000190734899</v>
      </c>
      <c r="F478">
        <v>0</v>
      </c>
      <c r="G478">
        <v>0</v>
      </c>
      <c r="H478">
        <v>0</v>
      </c>
      <c r="I478">
        <v>2.4800000190734899</v>
      </c>
      <c r="J478">
        <v>0</v>
      </c>
      <c r="K478">
        <v>0</v>
      </c>
      <c r="L478">
        <v>0</v>
      </c>
      <c r="M478">
        <v>202</v>
      </c>
      <c r="N478">
        <v>1238</v>
      </c>
      <c r="O478">
        <v>1722</v>
      </c>
      <c r="P478">
        <f t="shared" si="8"/>
        <v>6</v>
      </c>
    </row>
    <row r="479" spans="1:16" x14ac:dyDescent="0.3">
      <c r="A479">
        <v>4558609924</v>
      </c>
      <c r="B479" s="1">
        <v>42497</v>
      </c>
      <c r="C479">
        <v>8237</v>
      </c>
      <c r="D479">
        <v>5.4400000572204599</v>
      </c>
      <c r="E479">
        <v>5.4400000572204599</v>
      </c>
      <c r="F479">
        <v>0</v>
      </c>
      <c r="G479">
        <v>1.6100000143051101</v>
      </c>
      <c r="H479">
        <v>1</v>
      </c>
      <c r="I479">
        <v>2.8299999237060498</v>
      </c>
      <c r="J479">
        <v>0</v>
      </c>
      <c r="K479">
        <v>23</v>
      </c>
      <c r="L479">
        <v>16</v>
      </c>
      <c r="M479">
        <v>233</v>
      </c>
      <c r="N479">
        <v>1116</v>
      </c>
      <c r="O479">
        <v>1973</v>
      </c>
      <c r="P479">
        <f t="shared" si="8"/>
        <v>7</v>
      </c>
    </row>
    <row r="480" spans="1:16" x14ac:dyDescent="0.3">
      <c r="A480">
        <v>4558609924</v>
      </c>
      <c r="B480" s="1">
        <v>42498</v>
      </c>
      <c r="C480">
        <v>6543</v>
      </c>
      <c r="D480">
        <v>4.3299999237060502</v>
      </c>
      <c r="E480">
        <v>4.3299999237060502</v>
      </c>
      <c r="F480">
        <v>0</v>
      </c>
      <c r="G480">
        <v>1.79999995231628</v>
      </c>
      <c r="H480">
        <v>0.5</v>
      </c>
      <c r="I480">
        <v>2.0199999809265101</v>
      </c>
      <c r="J480">
        <v>0</v>
      </c>
      <c r="K480">
        <v>66</v>
      </c>
      <c r="L480">
        <v>35</v>
      </c>
      <c r="M480">
        <v>238</v>
      </c>
      <c r="N480">
        <v>1019</v>
      </c>
      <c r="O480">
        <v>2666</v>
      </c>
      <c r="P480">
        <f t="shared" si="8"/>
        <v>1</v>
      </c>
    </row>
    <row r="481" spans="1:16" x14ac:dyDescent="0.3">
      <c r="A481">
        <v>4558609924</v>
      </c>
      <c r="B481" s="1">
        <v>42499</v>
      </c>
      <c r="C481">
        <v>11451</v>
      </c>
      <c r="D481">
        <v>7.5700001716613796</v>
      </c>
      <c r="E481">
        <v>7.5700001716613796</v>
      </c>
      <c r="F481">
        <v>0</v>
      </c>
      <c r="G481">
        <v>0.43000000715255698</v>
      </c>
      <c r="H481">
        <v>1.62000000476837</v>
      </c>
      <c r="I481">
        <v>5.5199999809265101</v>
      </c>
      <c r="J481">
        <v>0</v>
      </c>
      <c r="K481">
        <v>6</v>
      </c>
      <c r="L481">
        <v>30</v>
      </c>
      <c r="M481">
        <v>339</v>
      </c>
      <c r="N481">
        <v>1065</v>
      </c>
      <c r="O481">
        <v>2223</v>
      </c>
      <c r="P481">
        <f t="shared" si="8"/>
        <v>2</v>
      </c>
    </row>
    <row r="482" spans="1:16" x14ac:dyDescent="0.3">
      <c r="A482">
        <v>4558609924</v>
      </c>
      <c r="B482" s="1">
        <v>42500</v>
      </c>
      <c r="C482">
        <v>6435</v>
      </c>
      <c r="D482">
        <v>4.25</v>
      </c>
      <c r="E482">
        <v>4.25</v>
      </c>
      <c r="F482">
        <v>0</v>
      </c>
      <c r="G482">
        <v>0.74000000953674305</v>
      </c>
      <c r="H482">
        <v>1.12000000476837</v>
      </c>
      <c r="I482">
        <v>2.3900001049041699</v>
      </c>
      <c r="J482">
        <v>0</v>
      </c>
      <c r="K482">
        <v>11</v>
      </c>
      <c r="L482">
        <v>18</v>
      </c>
      <c r="M482">
        <v>220</v>
      </c>
      <c r="N482">
        <v>1191</v>
      </c>
      <c r="O482">
        <v>1889</v>
      </c>
      <c r="P482">
        <f t="shared" si="8"/>
        <v>3</v>
      </c>
    </row>
    <row r="483" spans="1:16" x14ac:dyDescent="0.3">
      <c r="A483">
        <v>4558609924</v>
      </c>
      <c r="B483" s="1">
        <v>42501</v>
      </c>
      <c r="C483">
        <v>9108</v>
      </c>
      <c r="D483">
        <v>6.0199999809265101</v>
      </c>
      <c r="E483">
        <v>6.0199999809265101</v>
      </c>
      <c r="F483">
        <v>0</v>
      </c>
      <c r="G483">
        <v>0.259999990463257</v>
      </c>
      <c r="H483">
        <v>1.8200000524520901</v>
      </c>
      <c r="I483">
        <v>3.9400000572204599</v>
      </c>
      <c r="J483">
        <v>0</v>
      </c>
      <c r="K483">
        <v>4</v>
      </c>
      <c r="L483">
        <v>31</v>
      </c>
      <c r="M483">
        <v>324</v>
      </c>
      <c r="N483">
        <v>1081</v>
      </c>
      <c r="O483">
        <v>2131</v>
      </c>
      <c r="P483">
        <f t="shared" si="8"/>
        <v>4</v>
      </c>
    </row>
    <row r="484" spans="1:16" x14ac:dyDescent="0.3">
      <c r="A484">
        <v>4558609924</v>
      </c>
      <c r="B484" s="1">
        <v>42502</v>
      </c>
      <c r="C484">
        <v>6307</v>
      </c>
      <c r="D484">
        <v>4.1700000762939498</v>
      </c>
      <c r="E484">
        <v>4.1700000762939498</v>
      </c>
      <c r="F484">
        <v>0</v>
      </c>
      <c r="G484">
        <v>0</v>
      </c>
      <c r="H484">
        <v>0</v>
      </c>
      <c r="I484">
        <v>4.1700000762939498</v>
      </c>
      <c r="J484">
        <v>0</v>
      </c>
      <c r="K484">
        <v>0</v>
      </c>
      <c r="L484">
        <v>0</v>
      </c>
      <c r="M484">
        <v>247</v>
      </c>
      <c r="N484">
        <v>736</v>
      </c>
      <c r="O484">
        <v>1452</v>
      </c>
      <c r="P484">
        <f t="shared" si="8"/>
        <v>5</v>
      </c>
    </row>
    <row r="485" spans="1:16" x14ac:dyDescent="0.3">
      <c r="A485">
        <v>4702921684</v>
      </c>
      <c r="B485" s="1">
        <v>42472</v>
      </c>
      <c r="C485">
        <v>7213</v>
      </c>
      <c r="D485">
        <v>5.8800001144409197</v>
      </c>
      <c r="E485">
        <v>5.8800001144409197</v>
      </c>
      <c r="F485">
        <v>0</v>
      </c>
      <c r="G485">
        <v>0</v>
      </c>
      <c r="H485">
        <v>0</v>
      </c>
      <c r="I485">
        <v>5.8499999046325701</v>
      </c>
      <c r="J485">
        <v>0</v>
      </c>
      <c r="K485">
        <v>0</v>
      </c>
      <c r="L485">
        <v>0</v>
      </c>
      <c r="M485">
        <v>263</v>
      </c>
      <c r="N485">
        <v>718</v>
      </c>
      <c r="O485">
        <v>2947</v>
      </c>
      <c r="P485">
        <f t="shared" si="8"/>
        <v>3</v>
      </c>
    </row>
    <row r="486" spans="1:16" x14ac:dyDescent="0.3">
      <c r="A486">
        <v>4702921684</v>
      </c>
      <c r="B486" s="1">
        <v>42473</v>
      </c>
      <c r="C486">
        <v>6877</v>
      </c>
      <c r="D486">
        <v>5.5799999237060502</v>
      </c>
      <c r="E486">
        <v>5.5799999237060502</v>
      </c>
      <c r="F486">
        <v>0</v>
      </c>
      <c r="G486">
        <v>0</v>
      </c>
      <c r="H486">
        <v>0</v>
      </c>
      <c r="I486">
        <v>5.5799999237060502</v>
      </c>
      <c r="J486">
        <v>0</v>
      </c>
      <c r="K486">
        <v>0</v>
      </c>
      <c r="L486">
        <v>0</v>
      </c>
      <c r="M486">
        <v>258</v>
      </c>
      <c r="N486">
        <v>777</v>
      </c>
      <c r="O486">
        <v>2898</v>
      </c>
      <c r="P486">
        <f t="shared" si="8"/>
        <v>4</v>
      </c>
    </row>
    <row r="487" spans="1:16" x14ac:dyDescent="0.3">
      <c r="A487">
        <v>4702921684</v>
      </c>
      <c r="B487" s="1">
        <v>42474</v>
      </c>
      <c r="C487">
        <v>7860</v>
      </c>
      <c r="D487">
        <v>6.3699998855590803</v>
      </c>
      <c r="E487">
        <v>6.3699998855590803</v>
      </c>
      <c r="F487">
        <v>0</v>
      </c>
      <c r="G487">
        <v>0</v>
      </c>
      <c r="H487">
        <v>0</v>
      </c>
      <c r="I487">
        <v>6.3699998855590803</v>
      </c>
      <c r="J487">
        <v>0</v>
      </c>
      <c r="K487">
        <v>0</v>
      </c>
      <c r="L487">
        <v>0</v>
      </c>
      <c r="M487">
        <v>271</v>
      </c>
      <c r="N487">
        <v>772</v>
      </c>
      <c r="O487">
        <v>2984</v>
      </c>
      <c r="P487">
        <f t="shared" si="8"/>
        <v>5</v>
      </c>
    </row>
    <row r="488" spans="1:16" x14ac:dyDescent="0.3">
      <c r="A488">
        <v>4702921684</v>
      </c>
      <c r="B488" s="1">
        <v>42475</v>
      </c>
      <c r="C488">
        <v>6506</v>
      </c>
      <c r="D488">
        <v>5.2800002098083496</v>
      </c>
      <c r="E488">
        <v>5.2800002098083496</v>
      </c>
      <c r="F488">
        <v>0</v>
      </c>
      <c r="G488">
        <v>7.0000000298023196E-2</v>
      </c>
      <c r="H488">
        <v>0.41999998688697798</v>
      </c>
      <c r="I488">
        <v>4.78999996185303</v>
      </c>
      <c r="J488">
        <v>0</v>
      </c>
      <c r="K488">
        <v>1</v>
      </c>
      <c r="L488">
        <v>8</v>
      </c>
      <c r="M488">
        <v>256</v>
      </c>
      <c r="N488">
        <v>944</v>
      </c>
      <c r="O488">
        <v>2896</v>
      </c>
      <c r="P488">
        <f t="shared" si="8"/>
        <v>6</v>
      </c>
    </row>
    <row r="489" spans="1:16" x14ac:dyDescent="0.3">
      <c r="A489">
        <v>4702921684</v>
      </c>
      <c r="B489" s="1">
        <v>42476</v>
      </c>
      <c r="C489">
        <v>11140</v>
      </c>
      <c r="D489">
        <v>9.0299997329711896</v>
      </c>
      <c r="E489">
        <v>9.0299997329711896</v>
      </c>
      <c r="F489">
        <v>0</v>
      </c>
      <c r="G489">
        <v>0.239999994635582</v>
      </c>
      <c r="H489">
        <v>1.25</v>
      </c>
      <c r="I489">
        <v>7.53999996185303</v>
      </c>
      <c r="J489">
        <v>0</v>
      </c>
      <c r="K489">
        <v>3</v>
      </c>
      <c r="L489">
        <v>24</v>
      </c>
      <c r="M489">
        <v>335</v>
      </c>
      <c r="N489">
        <v>556</v>
      </c>
      <c r="O489">
        <v>3328</v>
      </c>
      <c r="P489">
        <f t="shared" si="8"/>
        <v>7</v>
      </c>
    </row>
    <row r="490" spans="1:16" x14ac:dyDescent="0.3">
      <c r="A490">
        <v>4702921684</v>
      </c>
      <c r="B490" s="1">
        <v>42477</v>
      </c>
      <c r="C490">
        <v>12692</v>
      </c>
      <c r="D490">
        <v>10.289999961853001</v>
      </c>
      <c r="E490">
        <v>10.289999961853001</v>
      </c>
      <c r="F490">
        <v>0</v>
      </c>
      <c r="G490">
        <v>0.95999997854232799</v>
      </c>
      <c r="H490">
        <v>3.46000003814697</v>
      </c>
      <c r="I490">
        <v>5.8800001144409197</v>
      </c>
      <c r="J490">
        <v>0</v>
      </c>
      <c r="K490">
        <v>12</v>
      </c>
      <c r="L490">
        <v>66</v>
      </c>
      <c r="M490">
        <v>302</v>
      </c>
      <c r="N490">
        <v>437</v>
      </c>
      <c r="O490">
        <v>3394</v>
      </c>
      <c r="P490">
        <f t="shared" si="8"/>
        <v>1</v>
      </c>
    </row>
    <row r="491" spans="1:16" x14ac:dyDescent="0.3">
      <c r="A491">
        <v>4702921684</v>
      </c>
      <c r="B491" s="1">
        <v>42478</v>
      </c>
      <c r="C491">
        <v>9105</v>
      </c>
      <c r="D491">
        <v>7.3800001144409197</v>
      </c>
      <c r="E491">
        <v>7.3800001144409197</v>
      </c>
      <c r="F491">
        <v>0</v>
      </c>
      <c r="G491">
        <v>1.8200000524520901</v>
      </c>
      <c r="H491">
        <v>1.4900000095367401</v>
      </c>
      <c r="I491">
        <v>4.0700001716613796</v>
      </c>
      <c r="J491">
        <v>0</v>
      </c>
      <c r="K491">
        <v>22</v>
      </c>
      <c r="L491">
        <v>30</v>
      </c>
      <c r="M491">
        <v>191</v>
      </c>
      <c r="N491">
        <v>890</v>
      </c>
      <c r="O491">
        <v>3013</v>
      </c>
      <c r="P491">
        <f t="shared" si="8"/>
        <v>2</v>
      </c>
    </row>
    <row r="492" spans="1:16" x14ac:dyDescent="0.3">
      <c r="A492">
        <v>4702921684</v>
      </c>
      <c r="B492" s="1">
        <v>42479</v>
      </c>
      <c r="C492">
        <v>6708</v>
      </c>
      <c r="D492">
        <v>5.4400000572204599</v>
      </c>
      <c r="E492">
        <v>5.4400000572204599</v>
      </c>
      <c r="F492">
        <v>0</v>
      </c>
      <c r="G492">
        <v>0.87999999523162797</v>
      </c>
      <c r="H492">
        <v>0.37000000476837203</v>
      </c>
      <c r="I492">
        <v>4.1900000572204599</v>
      </c>
      <c r="J492">
        <v>0</v>
      </c>
      <c r="K492">
        <v>10</v>
      </c>
      <c r="L492">
        <v>8</v>
      </c>
      <c r="M492">
        <v>179</v>
      </c>
      <c r="N492">
        <v>757</v>
      </c>
      <c r="O492">
        <v>2812</v>
      </c>
      <c r="P492">
        <f t="shared" si="8"/>
        <v>3</v>
      </c>
    </row>
    <row r="493" spans="1:16" x14ac:dyDescent="0.3">
      <c r="A493">
        <v>4702921684</v>
      </c>
      <c r="B493" s="1">
        <v>42480</v>
      </c>
      <c r="C493">
        <v>8793</v>
      </c>
      <c r="D493">
        <v>7.1300001144409197</v>
      </c>
      <c r="E493">
        <v>7.1300001144409197</v>
      </c>
      <c r="F493">
        <v>0</v>
      </c>
      <c r="G493">
        <v>0.15999999642372101</v>
      </c>
      <c r="H493">
        <v>1.2300000190734901</v>
      </c>
      <c r="I493">
        <v>5.7300000190734899</v>
      </c>
      <c r="J493">
        <v>0</v>
      </c>
      <c r="K493">
        <v>2</v>
      </c>
      <c r="L493">
        <v>29</v>
      </c>
      <c r="M493">
        <v>260</v>
      </c>
      <c r="N493">
        <v>717</v>
      </c>
      <c r="O493">
        <v>3061</v>
      </c>
      <c r="P493">
        <f t="shared" si="8"/>
        <v>4</v>
      </c>
    </row>
    <row r="494" spans="1:16" x14ac:dyDescent="0.3">
      <c r="A494">
        <v>4702921684</v>
      </c>
      <c r="B494" s="1">
        <v>42481</v>
      </c>
      <c r="C494">
        <v>6530</v>
      </c>
      <c r="D494">
        <v>5.3000001907348597</v>
      </c>
      <c r="E494">
        <v>5.3000001907348597</v>
      </c>
      <c r="F494">
        <v>0</v>
      </c>
      <c r="G494">
        <v>0.31000000238418601</v>
      </c>
      <c r="H494">
        <v>2.0499999523162802</v>
      </c>
      <c r="I494">
        <v>2.9400000572204599</v>
      </c>
      <c r="J494">
        <v>0</v>
      </c>
      <c r="K494">
        <v>4</v>
      </c>
      <c r="L494">
        <v>41</v>
      </c>
      <c r="M494">
        <v>144</v>
      </c>
      <c r="N494">
        <v>901</v>
      </c>
      <c r="O494">
        <v>2729</v>
      </c>
      <c r="P494">
        <f t="shared" si="8"/>
        <v>5</v>
      </c>
    </row>
    <row r="495" spans="1:16" x14ac:dyDescent="0.3">
      <c r="A495">
        <v>4702921684</v>
      </c>
      <c r="B495" s="1">
        <v>42482</v>
      </c>
      <c r="C495">
        <v>1664</v>
      </c>
      <c r="D495">
        <v>1.3500000238418599</v>
      </c>
      <c r="E495">
        <v>1.3500000238418599</v>
      </c>
      <c r="F495">
        <v>0</v>
      </c>
      <c r="G495">
        <v>0</v>
      </c>
      <c r="H495">
        <v>0</v>
      </c>
      <c r="I495">
        <v>1.3500000238418599</v>
      </c>
      <c r="J495">
        <v>0</v>
      </c>
      <c r="K495">
        <v>0</v>
      </c>
      <c r="L495">
        <v>0</v>
      </c>
      <c r="M495">
        <v>72</v>
      </c>
      <c r="N495">
        <v>1341</v>
      </c>
      <c r="O495">
        <v>2241</v>
      </c>
      <c r="P495">
        <f t="shared" si="8"/>
        <v>6</v>
      </c>
    </row>
    <row r="496" spans="1:16" x14ac:dyDescent="0.3">
      <c r="A496">
        <v>4702921684</v>
      </c>
      <c r="B496" s="1">
        <v>42483</v>
      </c>
      <c r="C496">
        <v>15126</v>
      </c>
      <c r="D496">
        <v>12.2700004577637</v>
      </c>
      <c r="E496">
        <v>12.2700004577637</v>
      </c>
      <c r="F496">
        <v>0</v>
      </c>
      <c r="G496">
        <v>0.75999999046325695</v>
      </c>
      <c r="H496">
        <v>3.2400000095367401</v>
      </c>
      <c r="I496">
        <v>8.2700004577636701</v>
      </c>
      <c r="J496">
        <v>0</v>
      </c>
      <c r="K496">
        <v>9</v>
      </c>
      <c r="L496">
        <v>66</v>
      </c>
      <c r="M496">
        <v>408</v>
      </c>
      <c r="N496">
        <v>469</v>
      </c>
      <c r="O496">
        <v>3691</v>
      </c>
      <c r="P496">
        <f t="shared" si="8"/>
        <v>7</v>
      </c>
    </row>
    <row r="497" spans="1:16" x14ac:dyDescent="0.3">
      <c r="A497">
        <v>4702921684</v>
      </c>
      <c r="B497" s="1">
        <v>42484</v>
      </c>
      <c r="C497">
        <v>15050</v>
      </c>
      <c r="D497">
        <v>12.2200002670288</v>
      </c>
      <c r="E497">
        <v>12.2200002670288</v>
      </c>
      <c r="F497">
        <v>0</v>
      </c>
      <c r="G497">
        <v>1.20000004768372</v>
      </c>
      <c r="H497">
        <v>5.1199998855590803</v>
      </c>
      <c r="I497">
        <v>5.8800001144409197</v>
      </c>
      <c r="J497">
        <v>0</v>
      </c>
      <c r="K497">
        <v>15</v>
      </c>
      <c r="L497">
        <v>95</v>
      </c>
      <c r="M497">
        <v>281</v>
      </c>
      <c r="N497">
        <v>542</v>
      </c>
      <c r="O497">
        <v>3538</v>
      </c>
      <c r="P497">
        <f t="shared" si="8"/>
        <v>1</v>
      </c>
    </row>
    <row r="498" spans="1:16" x14ac:dyDescent="0.3">
      <c r="A498">
        <v>4702921684</v>
      </c>
      <c r="B498" s="1">
        <v>42485</v>
      </c>
      <c r="C498">
        <v>9167</v>
      </c>
      <c r="D498">
        <v>7.4299998283386204</v>
      </c>
      <c r="E498">
        <v>7.4299998283386204</v>
      </c>
      <c r="F498">
        <v>0</v>
      </c>
      <c r="G498">
        <v>0.490000009536743</v>
      </c>
      <c r="H498">
        <v>0.81999999284744296</v>
      </c>
      <c r="I498">
        <v>6.1100001335143999</v>
      </c>
      <c r="J498">
        <v>0</v>
      </c>
      <c r="K498">
        <v>6</v>
      </c>
      <c r="L498">
        <v>15</v>
      </c>
      <c r="M498">
        <v>270</v>
      </c>
      <c r="N498">
        <v>730</v>
      </c>
      <c r="O498">
        <v>3064</v>
      </c>
      <c r="P498">
        <f t="shared" si="8"/>
        <v>2</v>
      </c>
    </row>
    <row r="499" spans="1:16" x14ac:dyDescent="0.3">
      <c r="A499">
        <v>4702921684</v>
      </c>
      <c r="B499" s="1">
        <v>42486</v>
      </c>
      <c r="C499">
        <v>6108</v>
      </c>
      <c r="D499">
        <v>4.9499998092651403</v>
      </c>
      <c r="E499">
        <v>4.9499998092651403</v>
      </c>
      <c r="F499">
        <v>0</v>
      </c>
      <c r="G499">
        <v>7.0000000298023196E-2</v>
      </c>
      <c r="H499">
        <v>0.34999999403953602</v>
      </c>
      <c r="I499">
        <v>4.53999996185303</v>
      </c>
      <c r="J499">
        <v>0</v>
      </c>
      <c r="K499">
        <v>1</v>
      </c>
      <c r="L499">
        <v>8</v>
      </c>
      <c r="M499">
        <v>216</v>
      </c>
      <c r="N499">
        <v>765</v>
      </c>
      <c r="O499">
        <v>2784</v>
      </c>
      <c r="P499">
        <f t="shared" si="8"/>
        <v>3</v>
      </c>
    </row>
    <row r="500" spans="1:16" x14ac:dyDescent="0.3">
      <c r="A500">
        <v>4702921684</v>
      </c>
      <c r="B500" s="1">
        <v>42487</v>
      </c>
      <c r="C500">
        <v>7047</v>
      </c>
      <c r="D500">
        <v>5.7199997901916504</v>
      </c>
      <c r="E500">
        <v>5.7199997901916504</v>
      </c>
      <c r="F500">
        <v>0</v>
      </c>
      <c r="G500">
        <v>9.00000035762787E-2</v>
      </c>
      <c r="H500">
        <v>0.80000001192092896</v>
      </c>
      <c r="I500">
        <v>4.7800002098083496</v>
      </c>
      <c r="J500">
        <v>0</v>
      </c>
      <c r="K500">
        <v>1</v>
      </c>
      <c r="L500">
        <v>16</v>
      </c>
      <c r="M500">
        <v>238</v>
      </c>
      <c r="N500">
        <v>733</v>
      </c>
      <c r="O500">
        <v>2908</v>
      </c>
      <c r="P500">
        <f t="shared" si="8"/>
        <v>4</v>
      </c>
    </row>
    <row r="501" spans="1:16" x14ac:dyDescent="0.3">
      <c r="A501">
        <v>4702921684</v>
      </c>
      <c r="B501" s="1">
        <v>42488</v>
      </c>
      <c r="C501">
        <v>9023</v>
      </c>
      <c r="D501">
        <v>7.3200001716613796</v>
      </c>
      <c r="E501">
        <v>7.3200001716613796</v>
      </c>
      <c r="F501">
        <v>0</v>
      </c>
      <c r="G501">
        <v>1.12999999523163</v>
      </c>
      <c r="H501">
        <v>0.41999998688697798</v>
      </c>
      <c r="I501">
        <v>5.7699999809265101</v>
      </c>
      <c r="J501">
        <v>0</v>
      </c>
      <c r="K501">
        <v>14</v>
      </c>
      <c r="L501">
        <v>9</v>
      </c>
      <c r="M501">
        <v>232</v>
      </c>
      <c r="N501">
        <v>738</v>
      </c>
      <c r="O501">
        <v>3033</v>
      </c>
      <c r="P501">
        <f t="shared" si="8"/>
        <v>5</v>
      </c>
    </row>
    <row r="502" spans="1:16" x14ac:dyDescent="0.3">
      <c r="A502">
        <v>4702921684</v>
      </c>
      <c r="B502" s="1">
        <v>42489</v>
      </c>
      <c r="C502">
        <v>9930</v>
      </c>
      <c r="D502">
        <v>8.0500001907348597</v>
      </c>
      <c r="E502">
        <v>8.0500001907348597</v>
      </c>
      <c r="F502">
        <v>0</v>
      </c>
      <c r="G502">
        <v>1.0599999427795399</v>
      </c>
      <c r="H502">
        <v>0.92000001668930098</v>
      </c>
      <c r="I502">
        <v>6.0700001716613796</v>
      </c>
      <c r="J502">
        <v>0</v>
      </c>
      <c r="K502">
        <v>12</v>
      </c>
      <c r="L502">
        <v>19</v>
      </c>
      <c r="M502">
        <v>267</v>
      </c>
      <c r="N502">
        <v>692</v>
      </c>
      <c r="O502">
        <v>3165</v>
      </c>
      <c r="P502">
        <f t="shared" si="8"/>
        <v>6</v>
      </c>
    </row>
    <row r="503" spans="1:16" x14ac:dyDescent="0.3">
      <c r="A503">
        <v>4702921684</v>
      </c>
      <c r="B503" s="1">
        <v>42490</v>
      </c>
      <c r="C503">
        <v>10144</v>
      </c>
      <c r="D503">
        <v>8.2299995422363299</v>
      </c>
      <c r="E503">
        <v>8.2299995422363299</v>
      </c>
      <c r="F503">
        <v>0</v>
      </c>
      <c r="G503">
        <v>0.31999999284744302</v>
      </c>
      <c r="H503">
        <v>2.0299999713897701</v>
      </c>
      <c r="I503">
        <v>5.8800001144409197</v>
      </c>
      <c r="J503">
        <v>0</v>
      </c>
      <c r="K503">
        <v>4</v>
      </c>
      <c r="L503">
        <v>36</v>
      </c>
      <c r="M503">
        <v>263</v>
      </c>
      <c r="N503">
        <v>728</v>
      </c>
      <c r="O503">
        <v>3115</v>
      </c>
      <c r="P503">
        <f t="shared" si="8"/>
        <v>7</v>
      </c>
    </row>
    <row r="504" spans="1:16" x14ac:dyDescent="0.3">
      <c r="A504">
        <v>4702921684</v>
      </c>
      <c r="B504" s="1">
        <v>42491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1440</v>
      </c>
      <c r="O504">
        <v>2017</v>
      </c>
      <c r="P504">
        <f t="shared" si="8"/>
        <v>1</v>
      </c>
    </row>
    <row r="505" spans="1:16" x14ac:dyDescent="0.3">
      <c r="A505">
        <v>4702921684</v>
      </c>
      <c r="B505" s="1">
        <v>42492</v>
      </c>
      <c r="C505">
        <v>7245</v>
      </c>
      <c r="D505">
        <v>5.9200000762939498</v>
      </c>
      <c r="E505">
        <v>5.9200000762939498</v>
      </c>
      <c r="F505">
        <v>0</v>
      </c>
      <c r="G505">
        <v>0.37999999523162797</v>
      </c>
      <c r="H505">
        <v>1.7400000095367401</v>
      </c>
      <c r="I505">
        <v>3.7599999904632599</v>
      </c>
      <c r="J505">
        <v>0</v>
      </c>
      <c r="K505">
        <v>5</v>
      </c>
      <c r="L505">
        <v>40</v>
      </c>
      <c r="M505">
        <v>195</v>
      </c>
      <c r="N505">
        <v>1131</v>
      </c>
      <c r="O505">
        <v>2859</v>
      </c>
      <c r="P505">
        <f t="shared" si="8"/>
        <v>2</v>
      </c>
    </row>
    <row r="506" spans="1:16" x14ac:dyDescent="0.3">
      <c r="A506">
        <v>4702921684</v>
      </c>
      <c r="B506" s="1">
        <v>42493</v>
      </c>
      <c r="C506">
        <v>9454</v>
      </c>
      <c r="D506">
        <v>7.6700000762939498</v>
      </c>
      <c r="E506">
        <v>7.6700000762939498</v>
      </c>
      <c r="F506">
        <v>0</v>
      </c>
      <c r="G506">
        <v>0</v>
      </c>
      <c r="H506">
        <v>0</v>
      </c>
      <c r="I506">
        <v>7.6700000762939498</v>
      </c>
      <c r="J506">
        <v>0</v>
      </c>
      <c r="K506">
        <v>0</v>
      </c>
      <c r="L506">
        <v>0</v>
      </c>
      <c r="M506">
        <v>313</v>
      </c>
      <c r="N506">
        <v>729</v>
      </c>
      <c r="O506">
        <v>3145</v>
      </c>
      <c r="P506">
        <f t="shared" si="8"/>
        <v>3</v>
      </c>
    </row>
    <row r="507" spans="1:16" x14ac:dyDescent="0.3">
      <c r="A507">
        <v>4702921684</v>
      </c>
      <c r="B507" s="1">
        <v>42494</v>
      </c>
      <c r="C507">
        <v>8161</v>
      </c>
      <c r="D507">
        <v>6.6199998855590803</v>
      </c>
      <c r="E507">
        <v>6.6199998855590803</v>
      </c>
      <c r="F507">
        <v>0</v>
      </c>
      <c r="G507">
        <v>0.34000000357627902</v>
      </c>
      <c r="H507">
        <v>0.730000019073486</v>
      </c>
      <c r="I507">
        <v>5.53999996185303</v>
      </c>
      <c r="J507">
        <v>0</v>
      </c>
      <c r="K507">
        <v>4</v>
      </c>
      <c r="L507">
        <v>15</v>
      </c>
      <c r="M507">
        <v>251</v>
      </c>
      <c r="N507">
        <v>757</v>
      </c>
      <c r="O507">
        <v>3004</v>
      </c>
      <c r="P507">
        <f t="shared" si="8"/>
        <v>4</v>
      </c>
    </row>
    <row r="508" spans="1:16" x14ac:dyDescent="0.3">
      <c r="A508">
        <v>4702921684</v>
      </c>
      <c r="B508" s="1">
        <v>42495</v>
      </c>
      <c r="C508">
        <v>8614</v>
      </c>
      <c r="D508">
        <v>6.9899997711181596</v>
      </c>
      <c r="E508">
        <v>6.9899997711181596</v>
      </c>
      <c r="F508">
        <v>0</v>
      </c>
      <c r="G508">
        <v>0.67000001668930098</v>
      </c>
      <c r="H508">
        <v>0.21999999880790699</v>
      </c>
      <c r="I508">
        <v>6.0900001525878897</v>
      </c>
      <c r="J508">
        <v>0</v>
      </c>
      <c r="K508">
        <v>8</v>
      </c>
      <c r="L508">
        <v>5</v>
      </c>
      <c r="M508">
        <v>241</v>
      </c>
      <c r="N508">
        <v>745</v>
      </c>
      <c r="O508">
        <v>3006</v>
      </c>
      <c r="P508">
        <f t="shared" si="8"/>
        <v>5</v>
      </c>
    </row>
    <row r="509" spans="1:16" x14ac:dyDescent="0.3">
      <c r="A509">
        <v>4702921684</v>
      </c>
      <c r="B509" s="1">
        <v>42496</v>
      </c>
      <c r="C509">
        <v>6943</v>
      </c>
      <c r="D509">
        <v>5.6300001144409197</v>
      </c>
      <c r="E509">
        <v>5.6300001144409197</v>
      </c>
      <c r="F509">
        <v>0</v>
      </c>
      <c r="G509">
        <v>7.9999998211860698E-2</v>
      </c>
      <c r="H509">
        <v>0.66000002622604403</v>
      </c>
      <c r="I509">
        <v>4.8699998855590803</v>
      </c>
      <c r="J509">
        <v>0</v>
      </c>
      <c r="K509">
        <v>1</v>
      </c>
      <c r="L509">
        <v>16</v>
      </c>
      <c r="M509">
        <v>207</v>
      </c>
      <c r="N509">
        <v>682</v>
      </c>
      <c r="O509">
        <v>2859</v>
      </c>
      <c r="P509">
        <f t="shared" si="8"/>
        <v>6</v>
      </c>
    </row>
    <row r="510" spans="1:16" x14ac:dyDescent="0.3">
      <c r="A510">
        <v>4702921684</v>
      </c>
      <c r="B510" s="1">
        <v>42497</v>
      </c>
      <c r="C510">
        <v>14370</v>
      </c>
      <c r="D510">
        <v>11.6499996185303</v>
      </c>
      <c r="E510">
        <v>11.6499996185303</v>
      </c>
      <c r="F510">
        <v>0</v>
      </c>
      <c r="G510">
        <v>0.37000000476837203</v>
      </c>
      <c r="H510">
        <v>2.3099999427795401</v>
      </c>
      <c r="I510">
        <v>8.9700002670288104</v>
      </c>
      <c r="J510">
        <v>0</v>
      </c>
      <c r="K510">
        <v>5</v>
      </c>
      <c r="L510">
        <v>46</v>
      </c>
      <c r="M510">
        <v>439</v>
      </c>
      <c r="N510">
        <v>577</v>
      </c>
      <c r="O510">
        <v>3683</v>
      </c>
      <c r="P510">
        <f t="shared" si="8"/>
        <v>7</v>
      </c>
    </row>
    <row r="511" spans="1:16" x14ac:dyDescent="0.3">
      <c r="A511">
        <v>4702921684</v>
      </c>
      <c r="B511" s="1">
        <v>42498</v>
      </c>
      <c r="C511">
        <v>12857</v>
      </c>
      <c r="D511">
        <v>10.430000305175801</v>
      </c>
      <c r="E511">
        <v>10.430000305175801</v>
      </c>
      <c r="F511">
        <v>0</v>
      </c>
      <c r="G511">
        <v>0.68000000715255704</v>
      </c>
      <c r="H511">
        <v>6.21000003814697</v>
      </c>
      <c r="I511">
        <v>3.53999996185303</v>
      </c>
      <c r="J511">
        <v>0</v>
      </c>
      <c r="K511">
        <v>9</v>
      </c>
      <c r="L511">
        <v>125</v>
      </c>
      <c r="M511">
        <v>192</v>
      </c>
      <c r="N511">
        <v>1019</v>
      </c>
      <c r="O511">
        <v>3287</v>
      </c>
      <c r="P511">
        <f t="shared" si="8"/>
        <v>1</v>
      </c>
    </row>
    <row r="512" spans="1:16" x14ac:dyDescent="0.3">
      <c r="A512">
        <v>4702921684</v>
      </c>
      <c r="B512" s="1">
        <v>42499</v>
      </c>
      <c r="C512">
        <v>8232</v>
      </c>
      <c r="D512">
        <v>6.6799998283386204</v>
      </c>
      <c r="E512">
        <v>6.6799998283386204</v>
      </c>
      <c r="F512">
        <v>0</v>
      </c>
      <c r="G512">
        <v>0</v>
      </c>
      <c r="H512">
        <v>0.56999999284744296</v>
      </c>
      <c r="I512">
        <v>6.0999999046325701</v>
      </c>
      <c r="J512">
        <v>0</v>
      </c>
      <c r="K512">
        <v>0</v>
      </c>
      <c r="L512">
        <v>12</v>
      </c>
      <c r="M512">
        <v>253</v>
      </c>
      <c r="N512">
        <v>746</v>
      </c>
      <c r="O512">
        <v>2990</v>
      </c>
      <c r="P512">
        <f t="shared" si="8"/>
        <v>2</v>
      </c>
    </row>
    <row r="513" spans="1:16" x14ac:dyDescent="0.3">
      <c r="A513">
        <v>4702921684</v>
      </c>
      <c r="B513" s="1">
        <v>42500</v>
      </c>
      <c r="C513">
        <v>10613</v>
      </c>
      <c r="D513">
        <v>8.6099996566772496</v>
      </c>
      <c r="E513">
        <v>8.6099996566772496</v>
      </c>
      <c r="F513">
        <v>0</v>
      </c>
      <c r="G513">
        <v>7.9999998211860698E-2</v>
      </c>
      <c r="H513">
        <v>1.87999999523163</v>
      </c>
      <c r="I513">
        <v>6.6500000953674299</v>
      </c>
      <c r="J513">
        <v>0</v>
      </c>
      <c r="K513">
        <v>1</v>
      </c>
      <c r="L513">
        <v>37</v>
      </c>
      <c r="M513">
        <v>262</v>
      </c>
      <c r="N513">
        <v>701</v>
      </c>
      <c r="O513">
        <v>3172</v>
      </c>
      <c r="P513">
        <f t="shared" si="8"/>
        <v>3</v>
      </c>
    </row>
    <row r="514" spans="1:16" x14ac:dyDescent="0.3">
      <c r="A514">
        <v>4702921684</v>
      </c>
      <c r="B514" s="1">
        <v>42501</v>
      </c>
      <c r="C514">
        <v>9810</v>
      </c>
      <c r="D514">
        <v>7.96000003814697</v>
      </c>
      <c r="E514">
        <v>7.96000003814697</v>
      </c>
      <c r="F514">
        <v>0</v>
      </c>
      <c r="G514">
        <v>0.77999997138977095</v>
      </c>
      <c r="H514">
        <v>2.1600000858306898</v>
      </c>
      <c r="I514">
        <v>4.9800000190734899</v>
      </c>
      <c r="J514">
        <v>0</v>
      </c>
      <c r="K514">
        <v>10</v>
      </c>
      <c r="L514">
        <v>41</v>
      </c>
      <c r="M514">
        <v>235</v>
      </c>
      <c r="N514">
        <v>784</v>
      </c>
      <c r="O514">
        <v>3069</v>
      </c>
      <c r="P514">
        <f t="shared" si="8"/>
        <v>4</v>
      </c>
    </row>
    <row r="515" spans="1:16" x14ac:dyDescent="0.3">
      <c r="A515">
        <v>4702921684</v>
      </c>
      <c r="B515" s="1">
        <v>42502</v>
      </c>
      <c r="C515">
        <v>2752</v>
      </c>
      <c r="D515">
        <v>2.2300000190734899</v>
      </c>
      <c r="E515">
        <v>2.2300000190734899</v>
      </c>
      <c r="F515">
        <v>0</v>
      </c>
      <c r="G515">
        <v>0</v>
      </c>
      <c r="H515">
        <v>0</v>
      </c>
      <c r="I515">
        <v>2.2300000190734899</v>
      </c>
      <c r="J515">
        <v>0</v>
      </c>
      <c r="K515">
        <v>0</v>
      </c>
      <c r="L515">
        <v>0</v>
      </c>
      <c r="M515">
        <v>68</v>
      </c>
      <c r="N515">
        <v>241</v>
      </c>
      <c r="O515">
        <v>1240</v>
      </c>
      <c r="P515">
        <f t="shared" ref="P515:P578" si="9">WEEKDAY(B515)</f>
        <v>5</v>
      </c>
    </row>
    <row r="516" spans="1:16" x14ac:dyDescent="0.3">
      <c r="A516">
        <v>5553957443</v>
      </c>
      <c r="B516" s="1">
        <v>42472</v>
      </c>
      <c r="C516">
        <v>11596</v>
      </c>
      <c r="D516">
        <v>7.5700001716613796</v>
      </c>
      <c r="E516">
        <v>7.5700001716613796</v>
      </c>
      <c r="F516">
        <v>0</v>
      </c>
      <c r="G516">
        <v>1.37000000476837</v>
      </c>
      <c r="H516">
        <v>0.79000002145767201</v>
      </c>
      <c r="I516">
        <v>5.4099998474121103</v>
      </c>
      <c r="J516">
        <v>0</v>
      </c>
      <c r="K516">
        <v>19</v>
      </c>
      <c r="L516">
        <v>13</v>
      </c>
      <c r="M516">
        <v>277</v>
      </c>
      <c r="N516">
        <v>767</v>
      </c>
      <c r="O516">
        <v>2026</v>
      </c>
      <c r="P516">
        <f t="shared" si="9"/>
        <v>3</v>
      </c>
    </row>
    <row r="517" spans="1:16" x14ac:dyDescent="0.3">
      <c r="A517">
        <v>5553957443</v>
      </c>
      <c r="B517" s="1">
        <v>42473</v>
      </c>
      <c r="C517">
        <v>4832</v>
      </c>
      <c r="D517">
        <v>3.1600000858306898</v>
      </c>
      <c r="E517">
        <v>3.1600000858306898</v>
      </c>
      <c r="F517">
        <v>0</v>
      </c>
      <c r="G517">
        <v>0</v>
      </c>
      <c r="H517">
        <v>0</v>
      </c>
      <c r="I517">
        <v>3.1600000858306898</v>
      </c>
      <c r="J517">
        <v>0</v>
      </c>
      <c r="K517">
        <v>0</v>
      </c>
      <c r="L517">
        <v>0</v>
      </c>
      <c r="M517">
        <v>226</v>
      </c>
      <c r="N517">
        <v>647</v>
      </c>
      <c r="O517">
        <v>1718</v>
      </c>
      <c r="P517">
        <f t="shared" si="9"/>
        <v>4</v>
      </c>
    </row>
    <row r="518" spans="1:16" x14ac:dyDescent="0.3">
      <c r="A518">
        <v>5553957443</v>
      </c>
      <c r="B518" s="1">
        <v>42474</v>
      </c>
      <c r="C518">
        <v>17022</v>
      </c>
      <c r="D518">
        <v>11.1199998855591</v>
      </c>
      <c r="E518">
        <v>11.1199998855591</v>
      </c>
      <c r="F518">
        <v>0</v>
      </c>
      <c r="G518">
        <v>4</v>
      </c>
      <c r="H518">
        <v>2.4500000476837198</v>
      </c>
      <c r="I518">
        <v>4.6700000762939498</v>
      </c>
      <c r="J518">
        <v>0</v>
      </c>
      <c r="K518">
        <v>61</v>
      </c>
      <c r="L518">
        <v>41</v>
      </c>
      <c r="M518">
        <v>256</v>
      </c>
      <c r="N518">
        <v>693</v>
      </c>
      <c r="O518">
        <v>2324</v>
      </c>
      <c r="P518">
        <f t="shared" si="9"/>
        <v>5</v>
      </c>
    </row>
    <row r="519" spans="1:16" x14ac:dyDescent="0.3">
      <c r="A519">
        <v>5553957443</v>
      </c>
      <c r="B519" s="1">
        <v>42475</v>
      </c>
      <c r="C519">
        <v>16556</v>
      </c>
      <c r="D519">
        <v>10.8599996566772</v>
      </c>
      <c r="E519">
        <v>10.8599996566772</v>
      </c>
      <c r="F519">
        <v>0</v>
      </c>
      <c r="G519">
        <v>4.1599998474121103</v>
      </c>
      <c r="H519">
        <v>1.9800000190734901</v>
      </c>
      <c r="I519">
        <v>4.71000003814697</v>
      </c>
      <c r="J519">
        <v>0</v>
      </c>
      <c r="K519">
        <v>58</v>
      </c>
      <c r="L519">
        <v>38</v>
      </c>
      <c r="M519">
        <v>239</v>
      </c>
      <c r="N519">
        <v>689</v>
      </c>
      <c r="O519">
        <v>2254</v>
      </c>
      <c r="P519">
        <f t="shared" si="9"/>
        <v>6</v>
      </c>
    </row>
    <row r="520" spans="1:16" x14ac:dyDescent="0.3">
      <c r="A520">
        <v>5553957443</v>
      </c>
      <c r="B520" s="1">
        <v>42476</v>
      </c>
      <c r="C520">
        <v>5771</v>
      </c>
      <c r="D520">
        <v>3.7699999809265101</v>
      </c>
      <c r="E520">
        <v>3.7699999809265101</v>
      </c>
      <c r="F520">
        <v>0</v>
      </c>
      <c r="G520">
        <v>0</v>
      </c>
      <c r="H520">
        <v>0</v>
      </c>
      <c r="I520">
        <v>3.7699999809265101</v>
      </c>
      <c r="J520">
        <v>0</v>
      </c>
      <c r="K520">
        <v>0</v>
      </c>
      <c r="L520">
        <v>0</v>
      </c>
      <c r="M520">
        <v>288</v>
      </c>
      <c r="N520">
        <v>521</v>
      </c>
      <c r="O520">
        <v>1831</v>
      </c>
      <c r="P520">
        <f t="shared" si="9"/>
        <v>7</v>
      </c>
    </row>
    <row r="521" spans="1:16" x14ac:dyDescent="0.3">
      <c r="A521">
        <v>5553957443</v>
      </c>
      <c r="B521" s="1">
        <v>42477</v>
      </c>
      <c r="C521">
        <v>655</v>
      </c>
      <c r="D521">
        <v>0.43000000715255698</v>
      </c>
      <c r="E521">
        <v>0.43000000715255698</v>
      </c>
      <c r="F521">
        <v>0</v>
      </c>
      <c r="G521">
        <v>0</v>
      </c>
      <c r="H521">
        <v>0</v>
      </c>
      <c r="I521">
        <v>0.43000000715255698</v>
      </c>
      <c r="J521">
        <v>0</v>
      </c>
      <c r="K521">
        <v>0</v>
      </c>
      <c r="L521">
        <v>0</v>
      </c>
      <c r="M521">
        <v>46</v>
      </c>
      <c r="N521">
        <v>943</v>
      </c>
      <c r="O521">
        <v>1397</v>
      </c>
      <c r="P521">
        <f t="shared" si="9"/>
        <v>1</v>
      </c>
    </row>
    <row r="522" spans="1:16" x14ac:dyDescent="0.3">
      <c r="A522">
        <v>5553957443</v>
      </c>
      <c r="B522" s="1">
        <v>42478</v>
      </c>
      <c r="C522">
        <v>3727</v>
      </c>
      <c r="D522">
        <v>2.4300000667571999</v>
      </c>
      <c r="E522">
        <v>2.4300000667571999</v>
      </c>
      <c r="F522">
        <v>0</v>
      </c>
      <c r="G522">
        <v>0</v>
      </c>
      <c r="H522">
        <v>0</v>
      </c>
      <c r="I522">
        <v>2.4300000667571999</v>
      </c>
      <c r="J522">
        <v>0</v>
      </c>
      <c r="K522">
        <v>0</v>
      </c>
      <c r="L522">
        <v>0</v>
      </c>
      <c r="M522">
        <v>206</v>
      </c>
      <c r="N522">
        <v>622</v>
      </c>
      <c r="O522">
        <v>1683</v>
      </c>
      <c r="P522">
        <f t="shared" si="9"/>
        <v>2</v>
      </c>
    </row>
    <row r="523" spans="1:16" x14ac:dyDescent="0.3">
      <c r="A523">
        <v>5553957443</v>
      </c>
      <c r="B523" s="1">
        <v>42479</v>
      </c>
      <c r="C523">
        <v>15482</v>
      </c>
      <c r="D523">
        <v>10.1099996566772</v>
      </c>
      <c r="E523">
        <v>10.1099996566772</v>
      </c>
      <c r="F523">
        <v>0</v>
      </c>
      <c r="G523">
        <v>4.2800002098083496</v>
      </c>
      <c r="H523">
        <v>1.6599999666214</v>
      </c>
      <c r="I523">
        <v>4.1799998283386204</v>
      </c>
      <c r="J523">
        <v>0</v>
      </c>
      <c r="K523">
        <v>69</v>
      </c>
      <c r="L523">
        <v>28</v>
      </c>
      <c r="M523">
        <v>249</v>
      </c>
      <c r="N523">
        <v>756</v>
      </c>
      <c r="O523">
        <v>2284</v>
      </c>
      <c r="P523">
        <f t="shared" si="9"/>
        <v>3</v>
      </c>
    </row>
    <row r="524" spans="1:16" x14ac:dyDescent="0.3">
      <c r="A524">
        <v>5553957443</v>
      </c>
      <c r="B524" s="1">
        <v>42480</v>
      </c>
      <c r="C524">
        <v>2713</v>
      </c>
      <c r="D524">
        <v>1.7699999809265099</v>
      </c>
      <c r="E524">
        <v>1.7699999809265099</v>
      </c>
      <c r="F524">
        <v>0</v>
      </c>
      <c r="G524">
        <v>0</v>
      </c>
      <c r="H524">
        <v>0</v>
      </c>
      <c r="I524">
        <v>1.7699999809265099</v>
      </c>
      <c r="J524">
        <v>0</v>
      </c>
      <c r="K524">
        <v>0</v>
      </c>
      <c r="L524">
        <v>0</v>
      </c>
      <c r="M524">
        <v>148</v>
      </c>
      <c r="N524">
        <v>598</v>
      </c>
      <c r="O524">
        <v>1570</v>
      </c>
      <c r="P524">
        <f t="shared" si="9"/>
        <v>4</v>
      </c>
    </row>
    <row r="525" spans="1:16" x14ac:dyDescent="0.3">
      <c r="A525">
        <v>5553957443</v>
      </c>
      <c r="B525" s="1">
        <v>42481</v>
      </c>
      <c r="C525">
        <v>12346</v>
      </c>
      <c r="D525">
        <v>8.0600004196166992</v>
      </c>
      <c r="E525">
        <v>8.0600004196166992</v>
      </c>
      <c r="F525">
        <v>0</v>
      </c>
      <c r="G525">
        <v>2.9500000476837198</v>
      </c>
      <c r="H525">
        <v>2.1600000858306898</v>
      </c>
      <c r="I525">
        <v>2.96000003814697</v>
      </c>
      <c r="J525">
        <v>0</v>
      </c>
      <c r="K525">
        <v>47</v>
      </c>
      <c r="L525">
        <v>42</v>
      </c>
      <c r="M525">
        <v>177</v>
      </c>
      <c r="N525">
        <v>801</v>
      </c>
      <c r="O525">
        <v>2066</v>
      </c>
      <c r="P525">
        <f t="shared" si="9"/>
        <v>5</v>
      </c>
    </row>
    <row r="526" spans="1:16" x14ac:dyDescent="0.3">
      <c r="A526">
        <v>5553957443</v>
      </c>
      <c r="B526" s="1">
        <v>42482</v>
      </c>
      <c r="C526">
        <v>11682</v>
      </c>
      <c r="D526">
        <v>7.6300001144409197</v>
      </c>
      <c r="E526">
        <v>7.6300001144409197</v>
      </c>
      <c r="F526">
        <v>0</v>
      </c>
      <c r="G526">
        <v>1.37999999523163</v>
      </c>
      <c r="H526">
        <v>0.62999999523162797</v>
      </c>
      <c r="I526">
        <v>5.5999999046325701</v>
      </c>
      <c r="J526">
        <v>0</v>
      </c>
      <c r="K526">
        <v>25</v>
      </c>
      <c r="L526">
        <v>16</v>
      </c>
      <c r="M526">
        <v>270</v>
      </c>
      <c r="N526">
        <v>781</v>
      </c>
      <c r="O526">
        <v>2105</v>
      </c>
      <c r="P526">
        <f t="shared" si="9"/>
        <v>6</v>
      </c>
    </row>
    <row r="527" spans="1:16" x14ac:dyDescent="0.3">
      <c r="A527">
        <v>5553957443</v>
      </c>
      <c r="B527" s="1">
        <v>42483</v>
      </c>
      <c r="C527">
        <v>4112</v>
      </c>
      <c r="D527">
        <v>2.6900000572204599</v>
      </c>
      <c r="E527">
        <v>2.6900000572204599</v>
      </c>
      <c r="F527">
        <v>0</v>
      </c>
      <c r="G527">
        <v>0</v>
      </c>
      <c r="H527">
        <v>0</v>
      </c>
      <c r="I527">
        <v>2.6800000667571999</v>
      </c>
      <c r="J527">
        <v>0</v>
      </c>
      <c r="K527">
        <v>0</v>
      </c>
      <c r="L527">
        <v>0</v>
      </c>
      <c r="M527">
        <v>272</v>
      </c>
      <c r="N527">
        <v>443</v>
      </c>
      <c r="O527">
        <v>1776</v>
      </c>
      <c r="P527">
        <f t="shared" si="9"/>
        <v>7</v>
      </c>
    </row>
    <row r="528" spans="1:16" x14ac:dyDescent="0.3">
      <c r="A528">
        <v>5553957443</v>
      </c>
      <c r="B528" s="1">
        <v>42484</v>
      </c>
      <c r="C528">
        <v>1807</v>
      </c>
      <c r="D528">
        <v>1.1799999475479099</v>
      </c>
      <c r="E528">
        <v>1.1799999475479099</v>
      </c>
      <c r="F528">
        <v>0</v>
      </c>
      <c r="G528">
        <v>0</v>
      </c>
      <c r="H528">
        <v>0</v>
      </c>
      <c r="I528">
        <v>1.1799999475479099</v>
      </c>
      <c r="J528">
        <v>0</v>
      </c>
      <c r="K528">
        <v>0</v>
      </c>
      <c r="L528">
        <v>0</v>
      </c>
      <c r="M528">
        <v>104</v>
      </c>
      <c r="N528">
        <v>582</v>
      </c>
      <c r="O528">
        <v>1507</v>
      </c>
      <c r="P528">
        <f t="shared" si="9"/>
        <v>1</v>
      </c>
    </row>
    <row r="529" spans="1:16" x14ac:dyDescent="0.3">
      <c r="A529">
        <v>5553957443</v>
      </c>
      <c r="B529" s="1">
        <v>42485</v>
      </c>
      <c r="C529">
        <v>10946</v>
      </c>
      <c r="D529">
        <v>7.1900000572204599</v>
      </c>
      <c r="E529">
        <v>7.1900000572204599</v>
      </c>
      <c r="F529">
        <v>0</v>
      </c>
      <c r="G529">
        <v>2.9300000667571999</v>
      </c>
      <c r="H529">
        <v>0.56999999284744296</v>
      </c>
      <c r="I529">
        <v>3.6900000572204599</v>
      </c>
      <c r="J529">
        <v>0</v>
      </c>
      <c r="K529">
        <v>51</v>
      </c>
      <c r="L529">
        <v>11</v>
      </c>
      <c r="M529">
        <v>201</v>
      </c>
      <c r="N529">
        <v>732</v>
      </c>
      <c r="O529">
        <v>2033</v>
      </c>
      <c r="P529">
        <f t="shared" si="9"/>
        <v>2</v>
      </c>
    </row>
    <row r="530" spans="1:16" x14ac:dyDescent="0.3">
      <c r="A530">
        <v>5553957443</v>
      </c>
      <c r="B530" s="1">
        <v>42486</v>
      </c>
      <c r="C530">
        <v>11886</v>
      </c>
      <c r="D530">
        <v>7.7600002288818404</v>
      </c>
      <c r="E530">
        <v>7.7600002288818404</v>
      </c>
      <c r="F530">
        <v>0</v>
      </c>
      <c r="G530">
        <v>2.3699998855590798</v>
      </c>
      <c r="H530">
        <v>0.93000000715255704</v>
      </c>
      <c r="I530">
        <v>4.46000003814697</v>
      </c>
      <c r="J530">
        <v>0</v>
      </c>
      <c r="K530">
        <v>40</v>
      </c>
      <c r="L530">
        <v>18</v>
      </c>
      <c r="M530">
        <v>238</v>
      </c>
      <c r="N530">
        <v>750</v>
      </c>
      <c r="O530">
        <v>2093</v>
      </c>
      <c r="P530">
        <f t="shared" si="9"/>
        <v>3</v>
      </c>
    </row>
    <row r="531" spans="1:16" x14ac:dyDescent="0.3">
      <c r="A531">
        <v>5553957443</v>
      </c>
      <c r="B531" s="1">
        <v>42487</v>
      </c>
      <c r="C531">
        <v>10538</v>
      </c>
      <c r="D531">
        <v>6.8800001144409197</v>
      </c>
      <c r="E531">
        <v>6.8800001144409197</v>
      </c>
      <c r="F531">
        <v>0</v>
      </c>
      <c r="G531">
        <v>1.1399999856948899</v>
      </c>
      <c r="H531">
        <v>1</v>
      </c>
      <c r="I531">
        <v>4.7399997711181596</v>
      </c>
      <c r="J531">
        <v>0</v>
      </c>
      <c r="K531">
        <v>16</v>
      </c>
      <c r="L531">
        <v>16</v>
      </c>
      <c r="M531">
        <v>206</v>
      </c>
      <c r="N531">
        <v>745</v>
      </c>
      <c r="O531">
        <v>1922</v>
      </c>
      <c r="P531">
        <f t="shared" si="9"/>
        <v>4</v>
      </c>
    </row>
    <row r="532" spans="1:16" x14ac:dyDescent="0.3">
      <c r="A532">
        <v>5553957443</v>
      </c>
      <c r="B532" s="1">
        <v>42488</v>
      </c>
      <c r="C532">
        <v>11393</v>
      </c>
      <c r="D532">
        <v>7.6300001144409197</v>
      </c>
      <c r="E532">
        <v>7.6300001144409197</v>
      </c>
      <c r="F532">
        <v>0</v>
      </c>
      <c r="G532">
        <v>3.71000003814697</v>
      </c>
      <c r="H532">
        <v>0.75</v>
      </c>
      <c r="I532">
        <v>3.1700000762939502</v>
      </c>
      <c r="J532">
        <v>0</v>
      </c>
      <c r="K532">
        <v>49</v>
      </c>
      <c r="L532">
        <v>13</v>
      </c>
      <c r="M532">
        <v>165</v>
      </c>
      <c r="N532">
        <v>727</v>
      </c>
      <c r="O532">
        <v>1999</v>
      </c>
      <c r="P532">
        <f t="shared" si="9"/>
        <v>5</v>
      </c>
    </row>
    <row r="533" spans="1:16" x14ac:dyDescent="0.3">
      <c r="A533">
        <v>5553957443</v>
      </c>
      <c r="B533" s="1">
        <v>42489</v>
      </c>
      <c r="C533">
        <v>12764</v>
      </c>
      <c r="D533">
        <v>8.3299999237060494</v>
      </c>
      <c r="E533">
        <v>8.3299999237060494</v>
      </c>
      <c r="F533">
        <v>0</v>
      </c>
      <c r="G533">
        <v>2.78999996185303</v>
      </c>
      <c r="H533">
        <v>0.63999998569488503</v>
      </c>
      <c r="I533">
        <v>4.9099998474121103</v>
      </c>
      <c r="J533">
        <v>0</v>
      </c>
      <c r="K533">
        <v>46</v>
      </c>
      <c r="L533">
        <v>15</v>
      </c>
      <c r="M533">
        <v>270</v>
      </c>
      <c r="N533">
        <v>709</v>
      </c>
      <c r="O533">
        <v>2169</v>
      </c>
      <c r="P533">
        <f t="shared" si="9"/>
        <v>6</v>
      </c>
    </row>
    <row r="534" spans="1:16" x14ac:dyDescent="0.3">
      <c r="A534">
        <v>5553957443</v>
      </c>
      <c r="B534" s="1">
        <v>42490</v>
      </c>
      <c r="C534">
        <v>1202</v>
      </c>
      <c r="D534">
        <v>0.77999997138977095</v>
      </c>
      <c r="E534">
        <v>0.77999997138977095</v>
      </c>
      <c r="F534">
        <v>0</v>
      </c>
      <c r="G534">
        <v>0</v>
      </c>
      <c r="H534">
        <v>0</v>
      </c>
      <c r="I534">
        <v>0.77999997138977095</v>
      </c>
      <c r="J534">
        <v>0</v>
      </c>
      <c r="K534">
        <v>0</v>
      </c>
      <c r="L534">
        <v>0</v>
      </c>
      <c r="M534">
        <v>84</v>
      </c>
      <c r="N534">
        <v>506</v>
      </c>
      <c r="O534">
        <v>1463</v>
      </c>
      <c r="P534">
        <f t="shared" si="9"/>
        <v>7</v>
      </c>
    </row>
    <row r="535" spans="1:16" x14ac:dyDescent="0.3">
      <c r="A535">
        <v>5553957443</v>
      </c>
      <c r="B535" s="1">
        <v>42491</v>
      </c>
      <c r="C535">
        <v>5164</v>
      </c>
      <c r="D535">
        <v>3.3699998855590798</v>
      </c>
      <c r="E535">
        <v>3.3699998855590798</v>
      </c>
      <c r="F535">
        <v>0</v>
      </c>
      <c r="G535">
        <v>0</v>
      </c>
      <c r="H535">
        <v>0</v>
      </c>
      <c r="I535">
        <v>3.3699998855590798</v>
      </c>
      <c r="J535">
        <v>0</v>
      </c>
      <c r="K535">
        <v>0</v>
      </c>
      <c r="L535">
        <v>0</v>
      </c>
      <c r="M535">
        <v>237</v>
      </c>
      <c r="N535">
        <v>436</v>
      </c>
      <c r="O535">
        <v>1747</v>
      </c>
      <c r="P535">
        <f t="shared" si="9"/>
        <v>1</v>
      </c>
    </row>
    <row r="536" spans="1:16" x14ac:dyDescent="0.3">
      <c r="A536">
        <v>5553957443</v>
      </c>
      <c r="B536" s="1">
        <v>42492</v>
      </c>
      <c r="C536">
        <v>9769</v>
      </c>
      <c r="D536">
        <v>6.3800001144409197</v>
      </c>
      <c r="E536">
        <v>6.3800001144409197</v>
      </c>
      <c r="F536">
        <v>0</v>
      </c>
      <c r="G536">
        <v>1.0599999427795399</v>
      </c>
      <c r="H536">
        <v>0.40999999642372098</v>
      </c>
      <c r="I536">
        <v>4.9000000953674299</v>
      </c>
      <c r="J536">
        <v>0</v>
      </c>
      <c r="K536">
        <v>23</v>
      </c>
      <c r="L536">
        <v>9</v>
      </c>
      <c r="M536">
        <v>227</v>
      </c>
      <c r="N536">
        <v>724</v>
      </c>
      <c r="O536">
        <v>1996</v>
      </c>
      <c r="P536">
        <f t="shared" si="9"/>
        <v>2</v>
      </c>
    </row>
    <row r="537" spans="1:16" x14ac:dyDescent="0.3">
      <c r="A537">
        <v>5553957443</v>
      </c>
      <c r="B537" s="1">
        <v>42493</v>
      </c>
      <c r="C537">
        <v>12848</v>
      </c>
      <c r="D537">
        <v>8.3900003433227504</v>
      </c>
      <c r="E537">
        <v>8.3900003433227504</v>
      </c>
      <c r="F537">
        <v>0</v>
      </c>
      <c r="G537">
        <v>1.5</v>
      </c>
      <c r="H537">
        <v>1.20000004768372</v>
      </c>
      <c r="I537">
        <v>5.6799998283386204</v>
      </c>
      <c r="J537">
        <v>0</v>
      </c>
      <c r="K537">
        <v>26</v>
      </c>
      <c r="L537">
        <v>29</v>
      </c>
      <c r="M537">
        <v>247</v>
      </c>
      <c r="N537">
        <v>812</v>
      </c>
      <c r="O537">
        <v>2116</v>
      </c>
      <c r="P537">
        <f t="shared" si="9"/>
        <v>3</v>
      </c>
    </row>
    <row r="538" spans="1:16" x14ac:dyDescent="0.3">
      <c r="A538">
        <v>5553957443</v>
      </c>
      <c r="B538" s="1">
        <v>42494</v>
      </c>
      <c r="C538">
        <v>4249</v>
      </c>
      <c r="D538">
        <v>2.7699999809265101</v>
      </c>
      <c r="E538">
        <v>2.7699999809265101</v>
      </c>
      <c r="F538">
        <v>0</v>
      </c>
      <c r="G538">
        <v>0</v>
      </c>
      <c r="H538">
        <v>0</v>
      </c>
      <c r="I538">
        <v>2.7699999809265101</v>
      </c>
      <c r="J538">
        <v>0</v>
      </c>
      <c r="K538">
        <v>0</v>
      </c>
      <c r="L538">
        <v>0</v>
      </c>
      <c r="M538">
        <v>224</v>
      </c>
      <c r="N538">
        <v>651</v>
      </c>
      <c r="O538">
        <v>1698</v>
      </c>
      <c r="P538">
        <f t="shared" si="9"/>
        <v>4</v>
      </c>
    </row>
    <row r="539" spans="1:16" x14ac:dyDescent="0.3">
      <c r="A539">
        <v>5553957443</v>
      </c>
      <c r="B539" s="1">
        <v>42495</v>
      </c>
      <c r="C539">
        <v>14331</v>
      </c>
      <c r="D539">
        <v>9.5100002288818395</v>
      </c>
      <c r="E539">
        <v>9.5100002288818395</v>
      </c>
      <c r="F539">
        <v>0</v>
      </c>
      <c r="G539">
        <v>3.4300000667571999</v>
      </c>
      <c r="H539">
        <v>1.6599999666214</v>
      </c>
      <c r="I539">
        <v>4.4299998283386204</v>
      </c>
      <c r="J539">
        <v>0</v>
      </c>
      <c r="K539">
        <v>44</v>
      </c>
      <c r="L539">
        <v>29</v>
      </c>
      <c r="M539">
        <v>241</v>
      </c>
      <c r="N539">
        <v>692</v>
      </c>
      <c r="O539">
        <v>2156</v>
      </c>
      <c r="P539">
        <f t="shared" si="9"/>
        <v>5</v>
      </c>
    </row>
    <row r="540" spans="1:16" x14ac:dyDescent="0.3">
      <c r="A540">
        <v>5553957443</v>
      </c>
      <c r="B540" s="1">
        <v>42496</v>
      </c>
      <c r="C540">
        <v>9632</v>
      </c>
      <c r="D540">
        <v>6.28999996185303</v>
      </c>
      <c r="E540">
        <v>6.28999996185303</v>
      </c>
      <c r="F540">
        <v>0</v>
      </c>
      <c r="G540">
        <v>1.5199999809265099</v>
      </c>
      <c r="H540">
        <v>0.54000002145767201</v>
      </c>
      <c r="I540">
        <v>4.2300000190734899</v>
      </c>
      <c r="J540">
        <v>0</v>
      </c>
      <c r="K540">
        <v>21</v>
      </c>
      <c r="L540">
        <v>9</v>
      </c>
      <c r="M540">
        <v>229</v>
      </c>
      <c r="N540">
        <v>761</v>
      </c>
      <c r="O540">
        <v>1916</v>
      </c>
      <c r="P540">
        <f t="shared" si="9"/>
        <v>6</v>
      </c>
    </row>
    <row r="541" spans="1:16" x14ac:dyDescent="0.3">
      <c r="A541">
        <v>5553957443</v>
      </c>
      <c r="B541" s="1">
        <v>42497</v>
      </c>
      <c r="C541">
        <v>1868</v>
      </c>
      <c r="D541">
        <v>1.2200000286102299</v>
      </c>
      <c r="E541">
        <v>1.2200000286102299</v>
      </c>
      <c r="F541">
        <v>0</v>
      </c>
      <c r="G541">
        <v>0</v>
      </c>
      <c r="H541">
        <v>0</v>
      </c>
      <c r="I541">
        <v>1.2200000286102299</v>
      </c>
      <c r="J541">
        <v>0</v>
      </c>
      <c r="K541">
        <v>0</v>
      </c>
      <c r="L541">
        <v>0</v>
      </c>
      <c r="M541">
        <v>96</v>
      </c>
      <c r="N541">
        <v>902</v>
      </c>
      <c r="O541">
        <v>1494</v>
      </c>
      <c r="P541">
        <f t="shared" si="9"/>
        <v>7</v>
      </c>
    </row>
    <row r="542" spans="1:16" x14ac:dyDescent="0.3">
      <c r="A542">
        <v>5553957443</v>
      </c>
      <c r="B542" s="1">
        <v>42498</v>
      </c>
      <c r="C542">
        <v>6083</v>
      </c>
      <c r="D542">
        <v>4</v>
      </c>
      <c r="E542">
        <v>4</v>
      </c>
      <c r="F542">
        <v>0</v>
      </c>
      <c r="G542">
        <v>0.21999999880790699</v>
      </c>
      <c r="H542">
        <v>0.46999999880790699</v>
      </c>
      <c r="I542">
        <v>3.2999999523162802</v>
      </c>
      <c r="J542">
        <v>0</v>
      </c>
      <c r="K542">
        <v>3</v>
      </c>
      <c r="L542">
        <v>8</v>
      </c>
      <c r="M542">
        <v>210</v>
      </c>
      <c r="N542">
        <v>505</v>
      </c>
      <c r="O542">
        <v>1762</v>
      </c>
      <c r="P542">
        <f t="shared" si="9"/>
        <v>1</v>
      </c>
    </row>
    <row r="543" spans="1:16" x14ac:dyDescent="0.3">
      <c r="A543">
        <v>5553957443</v>
      </c>
      <c r="B543" s="1">
        <v>42499</v>
      </c>
      <c r="C543">
        <v>11611</v>
      </c>
      <c r="D543">
        <v>7.5799999237060502</v>
      </c>
      <c r="E543">
        <v>7.5799999237060502</v>
      </c>
      <c r="F543">
        <v>0</v>
      </c>
      <c r="G543">
        <v>2.1300001144409202</v>
      </c>
      <c r="H543">
        <v>0.88999998569488503</v>
      </c>
      <c r="I543">
        <v>4.5599999427795401</v>
      </c>
      <c r="J543">
        <v>0</v>
      </c>
      <c r="K543">
        <v>59</v>
      </c>
      <c r="L543">
        <v>22</v>
      </c>
      <c r="M543">
        <v>251</v>
      </c>
      <c r="N543">
        <v>667</v>
      </c>
      <c r="O543">
        <v>2272</v>
      </c>
      <c r="P543">
        <f t="shared" si="9"/>
        <v>2</v>
      </c>
    </row>
    <row r="544" spans="1:16" x14ac:dyDescent="0.3">
      <c r="A544">
        <v>5553957443</v>
      </c>
      <c r="B544" s="1">
        <v>42500</v>
      </c>
      <c r="C544">
        <v>16358</v>
      </c>
      <c r="D544">
        <v>10.710000038146999</v>
      </c>
      <c r="E544">
        <v>10.710000038146999</v>
      </c>
      <c r="F544">
        <v>0</v>
      </c>
      <c r="G544">
        <v>3.8699998855590798</v>
      </c>
      <c r="H544">
        <v>1.6100000143051101</v>
      </c>
      <c r="I544">
        <v>5.1999998092651403</v>
      </c>
      <c r="J544">
        <v>0</v>
      </c>
      <c r="K544">
        <v>61</v>
      </c>
      <c r="L544">
        <v>40</v>
      </c>
      <c r="M544">
        <v>265</v>
      </c>
      <c r="N544">
        <v>707</v>
      </c>
      <c r="O544">
        <v>2335</v>
      </c>
      <c r="P544">
        <f t="shared" si="9"/>
        <v>3</v>
      </c>
    </row>
    <row r="545" spans="1:16" x14ac:dyDescent="0.3">
      <c r="A545">
        <v>5553957443</v>
      </c>
      <c r="B545" s="1">
        <v>42501</v>
      </c>
      <c r="C545">
        <v>4926</v>
      </c>
      <c r="D545">
        <v>3.2200000286102299</v>
      </c>
      <c r="E545">
        <v>3.2200000286102299</v>
      </c>
      <c r="F545">
        <v>0</v>
      </c>
      <c r="G545">
        <v>0</v>
      </c>
      <c r="H545">
        <v>0</v>
      </c>
      <c r="I545">
        <v>3.2200000286102299</v>
      </c>
      <c r="J545">
        <v>0</v>
      </c>
      <c r="K545">
        <v>0</v>
      </c>
      <c r="L545">
        <v>0</v>
      </c>
      <c r="M545">
        <v>195</v>
      </c>
      <c r="N545">
        <v>628</v>
      </c>
      <c r="O545">
        <v>1693</v>
      </c>
      <c r="P545">
        <f t="shared" si="9"/>
        <v>4</v>
      </c>
    </row>
    <row r="546" spans="1:16" x14ac:dyDescent="0.3">
      <c r="A546">
        <v>5553957443</v>
      </c>
      <c r="B546" s="1">
        <v>42502</v>
      </c>
      <c r="C546">
        <v>3121</v>
      </c>
      <c r="D546">
        <v>2.03999996185303</v>
      </c>
      <c r="E546">
        <v>2.03999996185303</v>
      </c>
      <c r="F546">
        <v>0</v>
      </c>
      <c r="G546">
        <v>0.57999998331069902</v>
      </c>
      <c r="H546">
        <v>0.40000000596046398</v>
      </c>
      <c r="I546">
        <v>1.0599999427795399</v>
      </c>
      <c r="J546">
        <v>0</v>
      </c>
      <c r="K546">
        <v>8</v>
      </c>
      <c r="L546">
        <v>6</v>
      </c>
      <c r="M546">
        <v>48</v>
      </c>
      <c r="N546">
        <v>222</v>
      </c>
      <c r="O546">
        <v>741</v>
      </c>
      <c r="P546">
        <f t="shared" si="9"/>
        <v>5</v>
      </c>
    </row>
    <row r="547" spans="1:16" x14ac:dyDescent="0.3">
      <c r="A547">
        <v>5577150313</v>
      </c>
      <c r="B547" s="1">
        <v>42472</v>
      </c>
      <c r="C547">
        <v>8135</v>
      </c>
      <c r="D547">
        <v>6.0799999237060502</v>
      </c>
      <c r="E547">
        <v>6.0799999237060502</v>
      </c>
      <c r="F547">
        <v>0</v>
      </c>
      <c r="G547">
        <v>3.5999999046325701</v>
      </c>
      <c r="H547">
        <v>0.37999999523162797</v>
      </c>
      <c r="I547">
        <v>2.0999999046325701</v>
      </c>
      <c r="J547">
        <v>0</v>
      </c>
      <c r="K547">
        <v>86</v>
      </c>
      <c r="L547">
        <v>16</v>
      </c>
      <c r="M547">
        <v>140</v>
      </c>
      <c r="N547">
        <v>728</v>
      </c>
      <c r="O547">
        <v>3405</v>
      </c>
      <c r="P547">
        <f t="shared" si="9"/>
        <v>3</v>
      </c>
    </row>
    <row r="548" spans="1:16" x14ac:dyDescent="0.3">
      <c r="A548">
        <v>5577150313</v>
      </c>
      <c r="B548" s="1">
        <v>42473</v>
      </c>
      <c r="C548">
        <v>5077</v>
      </c>
      <c r="D548">
        <v>3.78999996185303</v>
      </c>
      <c r="E548">
        <v>3.78999996185303</v>
      </c>
      <c r="F548">
        <v>0</v>
      </c>
      <c r="G548">
        <v>0.31999999284744302</v>
      </c>
      <c r="H548">
        <v>0.21999999880790699</v>
      </c>
      <c r="I548">
        <v>3.25</v>
      </c>
      <c r="J548">
        <v>0</v>
      </c>
      <c r="K548">
        <v>15</v>
      </c>
      <c r="L548">
        <v>11</v>
      </c>
      <c r="M548">
        <v>144</v>
      </c>
      <c r="N548">
        <v>776</v>
      </c>
      <c r="O548">
        <v>2551</v>
      </c>
      <c r="P548">
        <f t="shared" si="9"/>
        <v>4</v>
      </c>
    </row>
    <row r="549" spans="1:16" x14ac:dyDescent="0.3">
      <c r="A549">
        <v>5577150313</v>
      </c>
      <c r="B549" s="1">
        <v>42474</v>
      </c>
      <c r="C549">
        <v>8596</v>
      </c>
      <c r="D549">
        <v>6.4200000762939498</v>
      </c>
      <c r="E549">
        <v>6.4200000762939498</v>
      </c>
      <c r="F549">
        <v>0</v>
      </c>
      <c r="G549">
        <v>3.3299999237060498</v>
      </c>
      <c r="H549">
        <v>0.31000000238418601</v>
      </c>
      <c r="I549">
        <v>2.7799999713897701</v>
      </c>
      <c r="J549">
        <v>0</v>
      </c>
      <c r="K549">
        <v>118</v>
      </c>
      <c r="L549">
        <v>30</v>
      </c>
      <c r="M549">
        <v>176</v>
      </c>
      <c r="N549">
        <v>662</v>
      </c>
      <c r="O549">
        <v>4022</v>
      </c>
      <c r="P549">
        <f t="shared" si="9"/>
        <v>5</v>
      </c>
    </row>
    <row r="550" spans="1:16" x14ac:dyDescent="0.3">
      <c r="A550">
        <v>5577150313</v>
      </c>
      <c r="B550" s="1">
        <v>42475</v>
      </c>
      <c r="C550">
        <v>12087</v>
      </c>
      <c r="D550">
        <v>9.0799999237060494</v>
      </c>
      <c r="E550">
        <v>9.0799999237060494</v>
      </c>
      <c r="F550">
        <v>0</v>
      </c>
      <c r="G550">
        <v>3.9200000762939502</v>
      </c>
      <c r="H550">
        <v>1.6000000238418599</v>
      </c>
      <c r="I550">
        <v>3.5599999427795401</v>
      </c>
      <c r="J550">
        <v>0</v>
      </c>
      <c r="K550">
        <v>115</v>
      </c>
      <c r="L550">
        <v>54</v>
      </c>
      <c r="M550">
        <v>199</v>
      </c>
      <c r="N550">
        <v>695</v>
      </c>
      <c r="O550">
        <v>4005</v>
      </c>
      <c r="P550">
        <f t="shared" si="9"/>
        <v>6</v>
      </c>
    </row>
    <row r="551" spans="1:16" x14ac:dyDescent="0.3">
      <c r="A551">
        <v>5577150313</v>
      </c>
      <c r="B551" s="1">
        <v>42476</v>
      </c>
      <c r="C551">
        <v>14269</v>
      </c>
      <c r="D551">
        <v>10.6599998474121</v>
      </c>
      <c r="E551">
        <v>10.6599998474121</v>
      </c>
      <c r="F551">
        <v>0</v>
      </c>
      <c r="G551">
        <v>6.6399998664856001</v>
      </c>
      <c r="H551">
        <v>1.2799999713897701</v>
      </c>
      <c r="I551">
        <v>2.7300000190734899</v>
      </c>
      <c r="J551">
        <v>0</v>
      </c>
      <c r="K551">
        <v>184</v>
      </c>
      <c r="L551">
        <v>56</v>
      </c>
      <c r="M551">
        <v>158</v>
      </c>
      <c r="N551">
        <v>472</v>
      </c>
      <c r="O551">
        <v>4274</v>
      </c>
      <c r="P551">
        <f t="shared" si="9"/>
        <v>7</v>
      </c>
    </row>
    <row r="552" spans="1:16" x14ac:dyDescent="0.3">
      <c r="A552">
        <v>5577150313</v>
      </c>
      <c r="B552" s="1">
        <v>42477</v>
      </c>
      <c r="C552">
        <v>12231</v>
      </c>
      <c r="D552">
        <v>9.1400003433227504</v>
      </c>
      <c r="E552">
        <v>9.1400003433227504</v>
      </c>
      <c r="F552">
        <v>0</v>
      </c>
      <c r="G552">
        <v>5.9800000190734899</v>
      </c>
      <c r="H552">
        <v>0.82999998331069902</v>
      </c>
      <c r="I552">
        <v>2.3199999332428001</v>
      </c>
      <c r="J552">
        <v>0</v>
      </c>
      <c r="K552">
        <v>200</v>
      </c>
      <c r="L552">
        <v>37</v>
      </c>
      <c r="M552">
        <v>159</v>
      </c>
      <c r="N552">
        <v>525</v>
      </c>
      <c r="O552">
        <v>4552</v>
      </c>
      <c r="P552">
        <f t="shared" si="9"/>
        <v>1</v>
      </c>
    </row>
    <row r="553" spans="1:16" x14ac:dyDescent="0.3">
      <c r="A553">
        <v>5577150313</v>
      </c>
      <c r="B553" s="1">
        <v>42478</v>
      </c>
      <c r="C553">
        <v>9893</v>
      </c>
      <c r="D553">
        <v>7.3899998664856001</v>
      </c>
      <c r="E553">
        <v>7.3899998664856001</v>
      </c>
      <c r="F553">
        <v>0</v>
      </c>
      <c r="G553">
        <v>4.8600001335143999</v>
      </c>
      <c r="H553">
        <v>0.72000002861022905</v>
      </c>
      <c r="I553">
        <v>1.8200000524520901</v>
      </c>
      <c r="J553">
        <v>0</v>
      </c>
      <c r="K553">
        <v>114</v>
      </c>
      <c r="L553">
        <v>32</v>
      </c>
      <c r="M553">
        <v>130</v>
      </c>
      <c r="N553">
        <v>623</v>
      </c>
      <c r="O553">
        <v>3625</v>
      </c>
      <c r="P553">
        <f t="shared" si="9"/>
        <v>2</v>
      </c>
    </row>
    <row r="554" spans="1:16" x14ac:dyDescent="0.3">
      <c r="A554">
        <v>5577150313</v>
      </c>
      <c r="B554" s="1">
        <v>42479</v>
      </c>
      <c r="C554">
        <v>12574</v>
      </c>
      <c r="D554">
        <v>9.4200000762939506</v>
      </c>
      <c r="E554">
        <v>9.4200000762939506</v>
      </c>
      <c r="F554">
        <v>0</v>
      </c>
      <c r="G554">
        <v>7.0199999809265101</v>
      </c>
      <c r="H554">
        <v>0.63999998569488503</v>
      </c>
      <c r="I554">
        <v>1.7599999904632599</v>
      </c>
      <c r="J554">
        <v>0</v>
      </c>
      <c r="K554">
        <v>108</v>
      </c>
      <c r="L554">
        <v>23</v>
      </c>
      <c r="M554">
        <v>111</v>
      </c>
      <c r="N554">
        <v>733</v>
      </c>
      <c r="O554">
        <v>3501</v>
      </c>
      <c r="P554">
        <f t="shared" si="9"/>
        <v>3</v>
      </c>
    </row>
    <row r="555" spans="1:16" x14ac:dyDescent="0.3">
      <c r="A555">
        <v>5577150313</v>
      </c>
      <c r="B555" s="1">
        <v>42480</v>
      </c>
      <c r="C555">
        <v>8330</v>
      </c>
      <c r="D555">
        <v>6.2199997901916504</v>
      </c>
      <c r="E555">
        <v>6.2199997901916504</v>
      </c>
      <c r="F555">
        <v>0</v>
      </c>
      <c r="G555">
        <v>4.1199998855590803</v>
      </c>
      <c r="H555">
        <v>0.34000000357627902</v>
      </c>
      <c r="I555">
        <v>1.7599999904632599</v>
      </c>
      <c r="J555">
        <v>0</v>
      </c>
      <c r="K555">
        <v>87</v>
      </c>
      <c r="L555">
        <v>16</v>
      </c>
      <c r="M555">
        <v>113</v>
      </c>
      <c r="N555">
        <v>773</v>
      </c>
      <c r="O555">
        <v>3192</v>
      </c>
      <c r="P555">
        <f t="shared" si="9"/>
        <v>4</v>
      </c>
    </row>
    <row r="556" spans="1:16" x14ac:dyDescent="0.3">
      <c r="A556">
        <v>5577150313</v>
      </c>
      <c r="B556" s="1">
        <v>42481</v>
      </c>
      <c r="C556">
        <v>10830</v>
      </c>
      <c r="D556">
        <v>8.0900001525878906</v>
      </c>
      <c r="E556">
        <v>8.0900001525878906</v>
      </c>
      <c r="F556">
        <v>0</v>
      </c>
      <c r="G556">
        <v>3.6500000953674299</v>
      </c>
      <c r="H556">
        <v>1.6599999666214</v>
      </c>
      <c r="I556">
        <v>2.7799999713897701</v>
      </c>
      <c r="J556">
        <v>0</v>
      </c>
      <c r="K556">
        <v>110</v>
      </c>
      <c r="L556">
        <v>74</v>
      </c>
      <c r="M556">
        <v>175</v>
      </c>
      <c r="N556">
        <v>670</v>
      </c>
      <c r="O556">
        <v>4018</v>
      </c>
      <c r="P556">
        <f t="shared" si="9"/>
        <v>5</v>
      </c>
    </row>
    <row r="557" spans="1:16" x14ac:dyDescent="0.3">
      <c r="A557">
        <v>5577150313</v>
      </c>
      <c r="B557" s="1">
        <v>42482</v>
      </c>
      <c r="C557">
        <v>9172</v>
      </c>
      <c r="D557">
        <v>6.8499999046325701</v>
      </c>
      <c r="E557">
        <v>6.8499999046325701</v>
      </c>
      <c r="F557">
        <v>0</v>
      </c>
      <c r="G557">
        <v>2.4200000762939502</v>
      </c>
      <c r="H557">
        <v>0.79000002145767201</v>
      </c>
      <c r="I557">
        <v>3.2999999523162802</v>
      </c>
      <c r="J557">
        <v>0</v>
      </c>
      <c r="K557">
        <v>62</v>
      </c>
      <c r="L557">
        <v>30</v>
      </c>
      <c r="M557">
        <v>200</v>
      </c>
      <c r="N557">
        <v>823</v>
      </c>
      <c r="O557">
        <v>3329</v>
      </c>
      <c r="P557">
        <f t="shared" si="9"/>
        <v>6</v>
      </c>
    </row>
    <row r="558" spans="1:16" x14ac:dyDescent="0.3">
      <c r="A558">
        <v>5577150313</v>
      </c>
      <c r="B558" s="1">
        <v>42483</v>
      </c>
      <c r="C558">
        <v>7638</v>
      </c>
      <c r="D558">
        <v>5.71000003814697</v>
      </c>
      <c r="E558">
        <v>5.71000003814697</v>
      </c>
      <c r="F558">
        <v>0</v>
      </c>
      <c r="G558">
        <v>1.21000003814697</v>
      </c>
      <c r="H558">
        <v>0.36000001430511502</v>
      </c>
      <c r="I558">
        <v>4.1399998664856001</v>
      </c>
      <c r="J558">
        <v>0</v>
      </c>
      <c r="K558">
        <v>24</v>
      </c>
      <c r="L558">
        <v>24</v>
      </c>
      <c r="M558">
        <v>223</v>
      </c>
      <c r="N558">
        <v>627</v>
      </c>
      <c r="O558">
        <v>3152</v>
      </c>
      <c r="P558">
        <f t="shared" si="9"/>
        <v>7</v>
      </c>
    </row>
    <row r="559" spans="1:16" x14ac:dyDescent="0.3">
      <c r="A559">
        <v>5577150313</v>
      </c>
      <c r="B559" s="1">
        <v>42484</v>
      </c>
      <c r="C559">
        <v>15764</v>
      </c>
      <c r="D559">
        <v>11.7799997329712</v>
      </c>
      <c r="E559">
        <v>11.7799997329712</v>
      </c>
      <c r="F559">
        <v>0</v>
      </c>
      <c r="G559">
        <v>7.6500000953674299</v>
      </c>
      <c r="H559">
        <v>2.1500000953674299</v>
      </c>
      <c r="I559">
        <v>1.9800000190734901</v>
      </c>
      <c r="J559">
        <v>0</v>
      </c>
      <c r="K559">
        <v>210</v>
      </c>
      <c r="L559">
        <v>65</v>
      </c>
      <c r="M559">
        <v>141</v>
      </c>
      <c r="N559">
        <v>425</v>
      </c>
      <c r="O559">
        <v>4392</v>
      </c>
      <c r="P559">
        <f t="shared" si="9"/>
        <v>1</v>
      </c>
    </row>
    <row r="560" spans="1:16" x14ac:dyDescent="0.3">
      <c r="A560">
        <v>5577150313</v>
      </c>
      <c r="B560" s="1">
        <v>42485</v>
      </c>
      <c r="C560">
        <v>6393</v>
      </c>
      <c r="D560">
        <v>4.7800002098083496</v>
      </c>
      <c r="E560">
        <v>4.7800002098083496</v>
      </c>
      <c r="F560">
        <v>0</v>
      </c>
      <c r="G560">
        <v>1.3500000238418599</v>
      </c>
      <c r="H560">
        <v>0.67000001668930098</v>
      </c>
      <c r="I560">
        <v>2.7599999904632599</v>
      </c>
      <c r="J560">
        <v>0</v>
      </c>
      <c r="K560">
        <v>61</v>
      </c>
      <c r="L560">
        <v>38</v>
      </c>
      <c r="M560">
        <v>214</v>
      </c>
      <c r="N560">
        <v>743</v>
      </c>
      <c r="O560">
        <v>3374</v>
      </c>
      <c r="P560">
        <f t="shared" si="9"/>
        <v>2</v>
      </c>
    </row>
    <row r="561" spans="1:16" x14ac:dyDescent="0.3">
      <c r="A561">
        <v>5577150313</v>
      </c>
      <c r="B561" s="1">
        <v>42486</v>
      </c>
      <c r="C561">
        <v>5325</v>
      </c>
      <c r="D561">
        <v>3.9800000190734899</v>
      </c>
      <c r="E561">
        <v>3.9800000190734899</v>
      </c>
      <c r="F561">
        <v>0</v>
      </c>
      <c r="G561">
        <v>0.85000002384185802</v>
      </c>
      <c r="H561">
        <v>0.64999997615814198</v>
      </c>
      <c r="I561">
        <v>2.4700000286102299</v>
      </c>
      <c r="J561">
        <v>0</v>
      </c>
      <c r="K561">
        <v>38</v>
      </c>
      <c r="L561">
        <v>32</v>
      </c>
      <c r="M561">
        <v>181</v>
      </c>
      <c r="N561">
        <v>759</v>
      </c>
      <c r="O561">
        <v>3088</v>
      </c>
      <c r="P561">
        <f t="shared" si="9"/>
        <v>3</v>
      </c>
    </row>
    <row r="562" spans="1:16" x14ac:dyDescent="0.3">
      <c r="A562">
        <v>5577150313</v>
      </c>
      <c r="B562" s="1">
        <v>42487</v>
      </c>
      <c r="C562">
        <v>6805</v>
      </c>
      <c r="D562">
        <v>5.1399998664856001</v>
      </c>
      <c r="E562">
        <v>5.1399998664856001</v>
      </c>
      <c r="F562">
        <v>0</v>
      </c>
      <c r="G562">
        <v>1.8099999427795399</v>
      </c>
      <c r="H562">
        <v>0.40000000596046398</v>
      </c>
      <c r="I562">
        <v>2.9300000667571999</v>
      </c>
      <c r="J562">
        <v>0</v>
      </c>
      <c r="K562">
        <v>63</v>
      </c>
      <c r="L562">
        <v>16</v>
      </c>
      <c r="M562">
        <v>190</v>
      </c>
      <c r="N562">
        <v>773</v>
      </c>
      <c r="O562">
        <v>3294</v>
      </c>
      <c r="P562">
        <f t="shared" si="9"/>
        <v>4</v>
      </c>
    </row>
    <row r="563" spans="1:16" x14ac:dyDescent="0.3">
      <c r="A563">
        <v>5577150313</v>
      </c>
      <c r="B563" s="1">
        <v>42488</v>
      </c>
      <c r="C563">
        <v>9841</v>
      </c>
      <c r="D563">
        <v>7.4299998283386204</v>
      </c>
      <c r="E563">
        <v>7.4299998283386204</v>
      </c>
      <c r="F563">
        <v>0</v>
      </c>
      <c r="G563">
        <v>3.25</v>
      </c>
      <c r="H563">
        <v>1.16999995708466</v>
      </c>
      <c r="I563">
        <v>3.0099999904632599</v>
      </c>
      <c r="J563">
        <v>0</v>
      </c>
      <c r="K563">
        <v>99</v>
      </c>
      <c r="L563">
        <v>51</v>
      </c>
      <c r="M563">
        <v>141</v>
      </c>
      <c r="N563">
        <v>692</v>
      </c>
      <c r="O563">
        <v>3580</v>
      </c>
      <c r="P563">
        <f t="shared" si="9"/>
        <v>5</v>
      </c>
    </row>
    <row r="564" spans="1:16" x14ac:dyDescent="0.3">
      <c r="A564">
        <v>5577150313</v>
      </c>
      <c r="B564" s="1">
        <v>42489</v>
      </c>
      <c r="C564">
        <v>7924</v>
      </c>
      <c r="D564">
        <v>5.9200000762939498</v>
      </c>
      <c r="E564">
        <v>5.9200000762939498</v>
      </c>
      <c r="F564">
        <v>0</v>
      </c>
      <c r="G564">
        <v>2.8399999141693102</v>
      </c>
      <c r="H564">
        <v>0.61000001430511497</v>
      </c>
      <c r="I564">
        <v>2.4700000286102299</v>
      </c>
      <c r="J564">
        <v>0</v>
      </c>
      <c r="K564">
        <v>97</v>
      </c>
      <c r="L564">
        <v>36</v>
      </c>
      <c r="M564">
        <v>165</v>
      </c>
      <c r="N564">
        <v>739</v>
      </c>
      <c r="O564">
        <v>3544</v>
      </c>
      <c r="P564">
        <f t="shared" si="9"/>
        <v>6</v>
      </c>
    </row>
    <row r="565" spans="1:16" x14ac:dyDescent="0.3">
      <c r="A565">
        <v>5577150313</v>
      </c>
      <c r="B565" s="1">
        <v>42490</v>
      </c>
      <c r="C565">
        <v>12363</v>
      </c>
      <c r="D565">
        <v>9.2399997711181605</v>
      </c>
      <c r="E565">
        <v>9.2399997711181605</v>
      </c>
      <c r="F565">
        <v>0</v>
      </c>
      <c r="G565">
        <v>5.8299999237060502</v>
      </c>
      <c r="H565">
        <v>0.79000002145767201</v>
      </c>
      <c r="I565">
        <v>2.6099998950958301</v>
      </c>
      <c r="J565">
        <v>0</v>
      </c>
      <c r="K565">
        <v>207</v>
      </c>
      <c r="L565">
        <v>45</v>
      </c>
      <c r="M565">
        <v>163</v>
      </c>
      <c r="N565">
        <v>621</v>
      </c>
      <c r="O565">
        <v>4501</v>
      </c>
      <c r="P565">
        <f t="shared" si="9"/>
        <v>7</v>
      </c>
    </row>
    <row r="566" spans="1:16" x14ac:dyDescent="0.3">
      <c r="A566">
        <v>5577150313</v>
      </c>
      <c r="B566" s="1">
        <v>42491</v>
      </c>
      <c r="C566">
        <v>13368</v>
      </c>
      <c r="D566">
        <v>9.9899997711181605</v>
      </c>
      <c r="E566">
        <v>9.9899997711181605</v>
      </c>
      <c r="F566">
        <v>0</v>
      </c>
      <c r="G566">
        <v>5.3099999427795401</v>
      </c>
      <c r="H566">
        <v>1.4400000572204601</v>
      </c>
      <c r="I566">
        <v>3.2400000095367401</v>
      </c>
      <c r="J566">
        <v>0</v>
      </c>
      <c r="K566">
        <v>194</v>
      </c>
      <c r="L566">
        <v>72</v>
      </c>
      <c r="M566">
        <v>178</v>
      </c>
      <c r="N566">
        <v>499</v>
      </c>
      <c r="O566">
        <v>4546</v>
      </c>
      <c r="P566">
        <f t="shared" si="9"/>
        <v>1</v>
      </c>
    </row>
    <row r="567" spans="1:16" x14ac:dyDescent="0.3">
      <c r="A567">
        <v>5577150313</v>
      </c>
      <c r="B567" s="1">
        <v>42492</v>
      </c>
      <c r="C567">
        <v>7439</v>
      </c>
      <c r="D567">
        <v>5.5599999427795401</v>
      </c>
      <c r="E567">
        <v>5.5599999427795401</v>
      </c>
      <c r="F567">
        <v>0</v>
      </c>
      <c r="G567">
        <v>1.12000000476837</v>
      </c>
      <c r="H567">
        <v>0.34999999403953602</v>
      </c>
      <c r="I567">
        <v>4.0700001716613796</v>
      </c>
      <c r="J567">
        <v>0</v>
      </c>
      <c r="K567">
        <v>37</v>
      </c>
      <c r="L567">
        <v>20</v>
      </c>
      <c r="M567">
        <v>235</v>
      </c>
      <c r="N567">
        <v>732</v>
      </c>
      <c r="O567">
        <v>3014</v>
      </c>
      <c r="P567">
        <f t="shared" si="9"/>
        <v>2</v>
      </c>
    </row>
    <row r="568" spans="1:16" x14ac:dyDescent="0.3">
      <c r="A568">
        <v>5577150313</v>
      </c>
      <c r="B568" s="1">
        <v>42493</v>
      </c>
      <c r="C568">
        <v>11045</v>
      </c>
      <c r="D568">
        <v>8.25</v>
      </c>
      <c r="E568">
        <v>8.25</v>
      </c>
      <c r="F568">
        <v>0</v>
      </c>
      <c r="G568">
        <v>4.5199999809265101</v>
      </c>
      <c r="H568">
        <v>0.15000000596046401</v>
      </c>
      <c r="I568">
        <v>3.5699999332428001</v>
      </c>
      <c r="J568">
        <v>0</v>
      </c>
      <c r="K568">
        <v>97</v>
      </c>
      <c r="L568">
        <v>8</v>
      </c>
      <c r="M568">
        <v>212</v>
      </c>
      <c r="N568">
        <v>580</v>
      </c>
      <c r="O568">
        <v>3795</v>
      </c>
      <c r="P568">
        <f t="shared" si="9"/>
        <v>3</v>
      </c>
    </row>
    <row r="569" spans="1:16" x14ac:dyDescent="0.3">
      <c r="A569">
        <v>5577150313</v>
      </c>
      <c r="B569" s="1">
        <v>42494</v>
      </c>
      <c r="C569">
        <v>5206</v>
      </c>
      <c r="D569">
        <v>3.8900001049041699</v>
      </c>
      <c r="E569">
        <v>3.8900001049041699</v>
      </c>
      <c r="F569">
        <v>0</v>
      </c>
      <c r="G569">
        <v>1.5599999427795399</v>
      </c>
      <c r="H569">
        <v>0.25</v>
      </c>
      <c r="I569">
        <v>2.0799999237060498</v>
      </c>
      <c r="J569">
        <v>0</v>
      </c>
      <c r="K569">
        <v>25</v>
      </c>
      <c r="L569">
        <v>9</v>
      </c>
      <c r="M569">
        <v>141</v>
      </c>
      <c r="N569">
        <v>631</v>
      </c>
      <c r="O569">
        <v>2755</v>
      </c>
      <c r="P569">
        <f t="shared" si="9"/>
        <v>4</v>
      </c>
    </row>
    <row r="570" spans="1:16" x14ac:dyDescent="0.3">
      <c r="A570">
        <v>5577150313</v>
      </c>
      <c r="B570" s="1">
        <v>42495</v>
      </c>
      <c r="C570">
        <v>7550</v>
      </c>
      <c r="D570">
        <v>5.6399998664856001</v>
      </c>
      <c r="E570">
        <v>5.6399998664856001</v>
      </c>
      <c r="F570">
        <v>0</v>
      </c>
      <c r="G570">
        <v>2.5</v>
      </c>
      <c r="H570">
        <v>0.46999999880790699</v>
      </c>
      <c r="I570">
        <v>2.6700000762939502</v>
      </c>
      <c r="J570">
        <v>0</v>
      </c>
      <c r="K570">
        <v>45</v>
      </c>
      <c r="L570">
        <v>21</v>
      </c>
      <c r="M570">
        <v>143</v>
      </c>
      <c r="N570">
        <v>1153</v>
      </c>
      <c r="O570">
        <v>3004</v>
      </c>
      <c r="P570">
        <f t="shared" si="9"/>
        <v>5</v>
      </c>
    </row>
    <row r="571" spans="1:16" x14ac:dyDescent="0.3">
      <c r="A571">
        <v>5577150313</v>
      </c>
      <c r="B571" s="1">
        <v>42496</v>
      </c>
      <c r="C571">
        <v>4950</v>
      </c>
      <c r="D571">
        <v>3.7000000476837198</v>
      </c>
      <c r="E571">
        <v>3.7000000476837198</v>
      </c>
      <c r="F571">
        <v>0</v>
      </c>
      <c r="G571">
        <v>1.9299999475479099</v>
      </c>
      <c r="H571">
        <v>0.31999999284744302</v>
      </c>
      <c r="I571">
        <v>1.45000004768372</v>
      </c>
      <c r="J571">
        <v>0</v>
      </c>
      <c r="K571">
        <v>41</v>
      </c>
      <c r="L571">
        <v>16</v>
      </c>
      <c r="M571">
        <v>79</v>
      </c>
      <c r="N571">
        <v>1304</v>
      </c>
      <c r="O571">
        <v>2643</v>
      </c>
      <c r="P571">
        <f t="shared" si="9"/>
        <v>6</v>
      </c>
    </row>
    <row r="572" spans="1:16" x14ac:dyDescent="0.3">
      <c r="A572">
        <v>5577150313</v>
      </c>
      <c r="B572" s="1">
        <v>42497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1440</v>
      </c>
      <c r="O572">
        <v>1819</v>
      </c>
      <c r="P572">
        <f t="shared" si="9"/>
        <v>7</v>
      </c>
    </row>
    <row r="573" spans="1:16" x14ac:dyDescent="0.3">
      <c r="A573">
        <v>5577150313</v>
      </c>
      <c r="B573" s="1">
        <v>42498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1440</v>
      </c>
      <c r="O573">
        <v>1819</v>
      </c>
      <c r="P573">
        <f t="shared" si="9"/>
        <v>1</v>
      </c>
    </row>
    <row r="574" spans="1:16" x14ac:dyDescent="0.3">
      <c r="A574">
        <v>5577150313</v>
      </c>
      <c r="B574" s="1">
        <v>42499</v>
      </c>
      <c r="C574">
        <v>3421</v>
      </c>
      <c r="D574">
        <v>2.5599999427795401</v>
      </c>
      <c r="E574">
        <v>2.5599999427795401</v>
      </c>
      <c r="F574">
        <v>0</v>
      </c>
      <c r="G574">
        <v>1.4299999475479099</v>
      </c>
      <c r="H574">
        <v>0.140000000596046</v>
      </c>
      <c r="I574">
        <v>0.99000000953674305</v>
      </c>
      <c r="J574">
        <v>0</v>
      </c>
      <c r="K574">
        <v>34</v>
      </c>
      <c r="L574">
        <v>11</v>
      </c>
      <c r="M574">
        <v>70</v>
      </c>
      <c r="N574">
        <v>1099</v>
      </c>
      <c r="O574">
        <v>2489</v>
      </c>
      <c r="P574">
        <f t="shared" si="9"/>
        <v>2</v>
      </c>
    </row>
    <row r="575" spans="1:16" x14ac:dyDescent="0.3">
      <c r="A575">
        <v>5577150313</v>
      </c>
      <c r="B575" s="1">
        <v>42500</v>
      </c>
      <c r="C575">
        <v>8869</v>
      </c>
      <c r="D575">
        <v>6.6500000953674299</v>
      </c>
      <c r="E575">
        <v>6.6500000953674299</v>
      </c>
      <c r="F575">
        <v>0</v>
      </c>
      <c r="G575">
        <v>2.5599999427795401</v>
      </c>
      <c r="H575">
        <v>0.75</v>
      </c>
      <c r="I575">
        <v>3.3499999046325701</v>
      </c>
      <c r="J575">
        <v>0</v>
      </c>
      <c r="K575">
        <v>104</v>
      </c>
      <c r="L575">
        <v>37</v>
      </c>
      <c r="M575">
        <v>194</v>
      </c>
      <c r="N575">
        <v>639</v>
      </c>
      <c r="O575">
        <v>3841</v>
      </c>
      <c r="P575">
        <f t="shared" si="9"/>
        <v>3</v>
      </c>
    </row>
    <row r="576" spans="1:16" x14ac:dyDescent="0.3">
      <c r="A576">
        <v>5577150313</v>
      </c>
      <c r="B576" s="1">
        <v>42501</v>
      </c>
      <c r="C576">
        <v>4038</v>
      </c>
      <c r="D576">
        <v>3.03999996185303</v>
      </c>
      <c r="E576">
        <v>3.03999996185303</v>
      </c>
      <c r="F576">
        <v>0</v>
      </c>
      <c r="G576">
        <v>1.83000004291534</v>
      </c>
      <c r="H576">
        <v>0.30000001192092901</v>
      </c>
      <c r="I576">
        <v>0.88999998569488503</v>
      </c>
      <c r="J576">
        <v>0</v>
      </c>
      <c r="K576">
        <v>45</v>
      </c>
      <c r="L576">
        <v>15</v>
      </c>
      <c r="M576">
        <v>63</v>
      </c>
      <c r="N576">
        <v>257</v>
      </c>
      <c r="O576">
        <v>1665</v>
      </c>
      <c r="P576">
        <f t="shared" si="9"/>
        <v>4</v>
      </c>
    </row>
    <row r="577" spans="1:16" x14ac:dyDescent="0.3">
      <c r="A577">
        <v>6117666160</v>
      </c>
      <c r="B577" s="1">
        <v>42472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1440</v>
      </c>
      <c r="O577">
        <v>1496</v>
      </c>
      <c r="P577">
        <f t="shared" si="9"/>
        <v>3</v>
      </c>
    </row>
    <row r="578" spans="1:16" x14ac:dyDescent="0.3">
      <c r="A578">
        <v>6117666160</v>
      </c>
      <c r="B578" s="1">
        <v>42473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1440</v>
      </c>
      <c r="O578">
        <v>1496</v>
      </c>
      <c r="P578">
        <f t="shared" si="9"/>
        <v>4</v>
      </c>
    </row>
    <row r="579" spans="1:16" x14ac:dyDescent="0.3">
      <c r="A579">
        <v>6117666160</v>
      </c>
      <c r="B579" s="1">
        <v>42474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1440</v>
      </c>
      <c r="O579">
        <v>1496</v>
      </c>
      <c r="P579">
        <f t="shared" ref="P579:P642" si="10">WEEKDAY(B579)</f>
        <v>5</v>
      </c>
    </row>
    <row r="580" spans="1:16" x14ac:dyDescent="0.3">
      <c r="A580">
        <v>6117666160</v>
      </c>
      <c r="B580" s="1">
        <v>42475</v>
      </c>
      <c r="C580">
        <v>14019</v>
      </c>
      <c r="D580">
        <v>10.5900001525879</v>
      </c>
      <c r="E580">
        <v>10.5900001525879</v>
      </c>
      <c r="F580">
        <v>0</v>
      </c>
      <c r="G580">
        <v>0</v>
      </c>
      <c r="H580">
        <v>0.28000000119209301</v>
      </c>
      <c r="I580">
        <v>10.300000190734901</v>
      </c>
      <c r="J580">
        <v>0</v>
      </c>
      <c r="K580">
        <v>0</v>
      </c>
      <c r="L580">
        <v>6</v>
      </c>
      <c r="M580">
        <v>513</v>
      </c>
      <c r="N580">
        <v>921</v>
      </c>
      <c r="O580">
        <v>2865</v>
      </c>
      <c r="P580">
        <f t="shared" si="10"/>
        <v>6</v>
      </c>
    </row>
    <row r="581" spans="1:16" x14ac:dyDescent="0.3">
      <c r="A581">
        <v>6117666160</v>
      </c>
      <c r="B581" s="1">
        <v>42476</v>
      </c>
      <c r="C581">
        <v>14450</v>
      </c>
      <c r="D581">
        <v>10.9099998474121</v>
      </c>
      <c r="E581">
        <v>10.9099998474121</v>
      </c>
      <c r="F581">
        <v>0</v>
      </c>
      <c r="G581">
        <v>0.57999998331069902</v>
      </c>
      <c r="H581">
        <v>0.85000002384185802</v>
      </c>
      <c r="I581">
        <v>9.4799995422363299</v>
      </c>
      <c r="J581">
        <v>0</v>
      </c>
      <c r="K581">
        <v>7</v>
      </c>
      <c r="L581">
        <v>15</v>
      </c>
      <c r="M581">
        <v>518</v>
      </c>
      <c r="N581">
        <v>502</v>
      </c>
      <c r="O581">
        <v>2828</v>
      </c>
      <c r="P581">
        <f t="shared" si="10"/>
        <v>7</v>
      </c>
    </row>
    <row r="582" spans="1:16" x14ac:dyDescent="0.3">
      <c r="A582">
        <v>6117666160</v>
      </c>
      <c r="B582" s="1">
        <v>42477</v>
      </c>
      <c r="C582">
        <v>7150</v>
      </c>
      <c r="D582">
        <v>5.4000000953674299</v>
      </c>
      <c r="E582">
        <v>5.4000000953674299</v>
      </c>
      <c r="F582">
        <v>0</v>
      </c>
      <c r="G582">
        <v>0</v>
      </c>
      <c r="H582">
        <v>0</v>
      </c>
      <c r="I582">
        <v>5.4000000953674299</v>
      </c>
      <c r="J582">
        <v>0</v>
      </c>
      <c r="K582">
        <v>0</v>
      </c>
      <c r="L582">
        <v>0</v>
      </c>
      <c r="M582">
        <v>312</v>
      </c>
      <c r="N582">
        <v>702</v>
      </c>
      <c r="O582">
        <v>2225</v>
      </c>
      <c r="P582">
        <f t="shared" si="10"/>
        <v>1</v>
      </c>
    </row>
    <row r="583" spans="1:16" x14ac:dyDescent="0.3">
      <c r="A583">
        <v>6117666160</v>
      </c>
      <c r="B583" s="1">
        <v>42478</v>
      </c>
      <c r="C583">
        <v>5153</v>
      </c>
      <c r="D583">
        <v>3.9100000858306898</v>
      </c>
      <c r="E583">
        <v>3.9100000858306898</v>
      </c>
      <c r="F583">
        <v>0</v>
      </c>
      <c r="G583">
        <v>0</v>
      </c>
      <c r="H583">
        <v>0</v>
      </c>
      <c r="I583">
        <v>3.8900001049041699</v>
      </c>
      <c r="J583">
        <v>0</v>
      </c>
      <c r="K583">
        <v>0</v>
      </c>
      <c r="L583">
        <v>0</v>
      </c>
      <c r="M583">
        <v>241</v>
      </c>
      <c r="N583">
        <v>759</v>
      </c>
      <c r="O583">
        <v>2018</v>
      </c>
      <c r="P583">
        <f t="shared" si="10"/>
        <v>2</v>
      </c>
    </row>
    <row r="584" spans="1:16" x14ac:dyDescent="0.3">
      <c r="A584">
        <v>6117666160</v>
      </c>
      <c r="B584" s="1">
        <v>42479</v>
      </c>
      <c r="C584">
        <v>11135</v>
      </c>
      <c r="D584">
        <v>8.4099998474121094</v>
      </c>
      <c r="E584">
        <v>8.4099998474121094</v>
      </c>
      <c r="F584">
        <v>0</v>
      </c>
      <c r="G584">
        <v>0</v>
      </c>
      <c r="H584">
        <v>0</v>
      </c>
      <c r="I584">
        <v>8.4099998474121094</v>
      </c>
      <c r="J584">
        <v>0</v>
      </c>
      <c r="K584">
        <v>0</v>
      </c>
      <c r="L584">
        <v>0</v>
      </c>
      <c r="M584">
        <v>480</v>
      </c>
      <c r="N584">
        <v>425</v>
      </c>
      <c r="O584">
        <v>2606</v>
      </c>
      <c r="P584">
        <f t="shared" si="10"/>
        <v>3</v>
      </c>
    </row>
    <row r="585" spans="1:16" x14ac:dyDescent="0.3">
      <c r="A585">
        <v>6117666160</v>
      </c>
      <c r="B585" s="1">
        <v>42480</v>
      </c>
      <c r="C585">
        <v>10449</v>
      </c>
      <c r="D585">
        <v>8.0200004577636701</v>
      </c>
      <c r="E585">
        <v>8.0200004577636701</v>
      </c>
      <c r="F585">
        <v>0</v>
      </c>
      <c r="G585">
        <v>2.0299999713897701</v>
      </c>
      <c r="H585">
        <v>0.479999989271164</v>
      </c>
      <c r="I585">
        <v>5.5199999809265101</v>
      </c>
      <c r="J585">
        <v>0</v>
      </c>
      <c r="K585">
        <v>26</v>
      </c>
      <c r="L585">
        <v>10</v>
      </c>
      <c r="M585">
        <v>349</v>
      </c>
      <c r="N585">
        <v>587</v>
      </c>
      <c r="O585">
        <v>2536</v>
      </c>
      <c r="P585">
        <f t="shared" si="10"/>
        <v>4</v>
      </c>
    </row>
    <row r="586" spans="1:16" x14ac:dyDescent="0.3">
      <c r="A586">
        <v>6117666160</v>
      </c>
      <c r="B586" s="1">
        <v>42481</v>
      </c>
      <c r="C586">
        <v>19542</v>
      </c>
      <c r="D586">
        <v>15.0100002288818</v>
      </c>
      <c r="E586">
        <v>15.0100002288818</v>
      </c>
      <c r="F586">
        <v>0</v>
      </c>
      <c r="G586">
        <v>0.980000019073486</v>
      </c>
      <c r="H586">
        <v>0.40000000596046398</v>
      </c>
      <c r="I586">
        <v>5.6199998855590803</v>
      </c>
      <c r="J586">
        <v>0</v>
      </c>
      <c r="K586">
        <v>11</v>
      </c>
      <c r="L586">
        <v>19</v>
      </c>
      <c r="M586">
        <v>294</v>
      </c>
      <c r="N586">
        <v>579</v>
      </c>
      <c r="O586">
        <v>4900</v>
      </c>
      <c r="P586">
        <f t="shared" si="10"/>
        <v>5</v>
      </c>
    </row>
    <row r="587" spans="1:16" x14ac:dyDescent="0.3">
      <c r="A587">
        <v>6117666160</v>
      </c>
      <c r="B587" s="1">
        <v>42482</v>
      </c>
      <c r="C587">
        <v>8206</v>
      </c>
      <c r="D587">
        <v>6.1999998092651403</v>
      </c>
      <c r="E587">
        <v>6.1999998092651403</v>
      </c>
      <c r="F587">
        <v>0</v>
      </c>
      <c r="G587">
        <v>0</v>
      </c>
      <c r="H587">
        <v>0</v>
      </c>
      <c r="I587">
        <v>6.1999998092651403</v>
      </c>
      <c r="J587">
        <v>0</v>
      </c>
      <c r="K587">
        <v>0</v>
      </c>
      <c r="L587">
        <v>0</v>
      </c>
      <c r="M587">
        <v>402</v>
      </c>
      <c r="N587">
        <v>413</v>
      </c>
      <c r="O587">
        <v>2409</v>
      </c>
      <c r="P587">
        <f t="shared" si="10"/>
        <v>6</v>
      </c>
    </row>
    <row r="588" spans="1:16" x14ac:dyDescent="0.3">
      <c r="A588">
        <v>6117666160</v>
      </c>
      <c r="B588" s="1">
        <v>42483</v>
      </c>
      <c r="C588">
        <v>11495</v>
      </c>
      <c r="D588">
        <v>8.6800003051757795</v>
      </c>
      <c r="E588">
        <v>8.6800003051757795</v>
      </c>
      <c r="F588">
        <v>0</v>
      </c>
      <c r="G588">
        <v>0</v>
      </c>
      <c r="H588">
        <v>0</v>
      </c>
      <c r="I588">
        <v>8.6800003051757795</v>
      </c>
      <c r="J588">
        <v>0</v>
      </c>
      <c r="K588">
        <v>0</v>
      </c>
      <c r="L588">
        <v>0</v>
      </c>
      <c r="M588">
        <v>512</v>
      </c>
      <c r="N588">
        <v>468</v>
      </c>
      <c r="O588">
        <v>2651</v>
      </c>
      <c r="P588">
        <f t="shared" si="10"/>
        <v>7</v>
      </c>
    </row>
    <row r="589" spans="1:16" x14ac:dyDescent="0.3">
      <c r="A589">
        <v>6117666160</v>
      </c>
      <c r="B589" s="1">
        <v>42484</v>
      </c>
      <c r="C589">
        <v>7623</v>
      </c>
      <c r="D589">
        <v>5.7600002288818404</v>
      </c>
      <c r="E589">
        <v>5.7600002288818404</v>
      </c>
      <c r="F589">
        <v>0</v>
      </c>
      <c r="G589">
        <v>0</v>
      </c>
      <c r="H589">
        <v>0</v>
      </c>
      <c r="I589">
        <v>5.7600002288818404</v>
      </c>
      <c r="J589">
        <v>0</v>
      </c>
      <c r="K589">
        <v>0</v>
      </c>
      <c r="L589">
        <v>0</v>
      </c>
      <c r="M589">
        <v>362</v>
      </c>
      <c r="N589">
        <v>711</v>
      </c>
      <c r="O589">
        <v>2305</v>
      </c>
      <c r="P589">
        <f t="shared" si="10"/>
        <v>1</v>
      </c>
    </row>
    <row r="590" spans="1:16" x14ac:dyDescent="0.3">
      <c r="A590">
        <v>6117666160</v>
      </c>
      <c r="B590" s="1">
        <v>42485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1440</v>
      </c>
      <c r="O590">
        <v>1497</v>
      </c>
      <c r="P590">
        <f t="shared" si="10"/>
        <v>2</v>
      </c>
    </row>
    <row r="591" spans="1:16" x14ac:dyDescent="0.3">
      <c r="A591">
        <v>6117666160</v>
      </c>
      <c r="B591" s="1">
        <v>42486</v>
      </c>
      <c r="C591">
        <v>9543</v>
      </c>
      <c r="D591">
        <v>7.21000003814697</v>
      </c>
      <c r="E591">
        <v>7.21000003814697</v>
      </c>
      <c r="F591">
        <v>0</v>
      </c>
      <c r="G591">
        <v>0</v>
      </c>
      <c r="H591">
        <v>0.34000000357627902</v>
      </c>
      <c r="I591">
        <v>6.8699998855590803</v>
      </c>
      <c r="J591">
        <v>0</v>
      </c>
      <c r="K591">
        <v>0</v>
      </c>
      <c r="L591">
        <v>7</v>
      </c>
      <c r="M591">
        <v>352</v>
      </c>
      <c r="N591">
        <v>1077</v>
      </c>
      <c r="O591">
        <v>2450</v>
      </c>
      <c r="P591">
        <f t="shared" si="10"/>
        <v>3</v>
      </c>
    </row>
    <row r="592" spans="1:16" x14ac:dyDescent="0.3">
      <c r="A592">
        <v>6117666160</v>
      </c>
      <c r="B592" s="1">
        <v>42487</v>
      </c>
      <c r="C592">
        <v>9411</v>
      </c>
      <c r="D592">
        <v>7.1100001335143999</v>
      </c>
      <c r="E592">
        <v>7.1100001335143999</v>
      </c>
      <c r="F592">
        <v>0</v>
      </c>
      <c r="G592">
        <v>0</v>
      </c>
      <c r="H592">
        <v>0</v>
      </c>
      <c r="I592">
        <v>7.1100001335143999</v>
      </c>
      <c r="J592">
        <v>0</v>
      </c>
      <c r="K592">
        <v>0</v>
      </c>
      <c r="L592">
        <v>0</v>
      </c>
      <c r="M592">
        <v>458</v>
      </c>
      <c r="N592">
        <v>417</v>
      </c>
      <c r="O592">
        <v>2576</v>
      </c>
      <c r="P592">
        <f t="shared" si="10"/>
        <v>4</v>
      </c>
    </row>
    <row r="593" spans="1:16" x14ac:dyDescent="0.3">
      <c r="A593">
        <v>6117666160</v>
      </c>
      <c r="B593" s="1">
        <v>42488</v>
      </c>
      <c r="C593">
        <v>3403</v>
      </c>
      <c r="D593">
        <v>2.5999999046325701</v>
      </c>
      <c r="E593">
        <v>2.5999999046325701</v>
      </c>
      <c r="F593">
        <v>0</v>
      </c>
      <c r="G593">
        <v>0</v>
      </c>
      <c r="H593">
        <v>0</v>
      </c>
      <c r="I593">
        <v>2.5999999046325701</v>
      </c>
      <c r="J593">
        <v>0</v>
      </c>
      <c r="K593">
        <v>0</v>
      </c>
      <c r="L593">
        <v>0</v>
      </c>
      <c r="M593">
        <v>141</v>
      </c>
      <c r="N593">
        <v>758</v>
      </c>
      <c r="O593">
        <v>1879</v>
      </c>
      <c r="P593">
        <f t="shared" si="10"/>
        <v>5</v>
      </c>
    </row>
    <row r="594" spans="1:16" x14ac:dyDescent="0.3">
      <c r="A594">
        <v>6117666160</v>
      </c>
      <c r="B594" s="1">
        <v>42489</v>
      </c>
      <c r="C594">
        <v>9592</v>
      </c>
      <c r="D594">
        <v>7.2399997711181596</v>
      </c>
      <c r="E594">
        <v>7.2399997711181596</v>
      </c>
      <c r="F594">
        <v>0</v>
      </c>
      <c r="G594">
        <v>0</v>
      </c>
      <c r="H594">
        <v>0</v>
      </c>
      <c r="I594">
        <v>7.2399997711181596</v>
      </c>
      <c r="J594">
        <v>0</v>
      </c>
      <c r="K594">
        <v>0</v>
      </c>
      <c r="L594">
        <v>0</v>
      </c>
      <c r="M594">
        <v>461</v>
      </c>
      <c r="N594">
        <v>479</v>
      </c>
      <c r="O594">
        <v>2560</v>
      </c>
      <c r="P594">
        <f t="shared" si="10"/>
        <v>6</v>
      </c>
    </row>
    <row r="595" spans="1:16" x14ac:dyDescent="0.3">
      <c r="A595">
        <v>6117666160</v>
      </c>
      <c r="B595" s="1">
        <v>42490</v>
      </c>
      <c r="C595">
        <v>6987</v>
      </c>
      <c r="D595">
        <v>5.2800002098083496</v>
      </c>
      <c r="E595">
        <v>5.2800002098083496</v>
      </c>
      <c r="F595">
        <v>0</v>
      </c>
      <c r="G595">
        <v>0</v>
      </c>
      <c r="H595">
        <v>0</v>
      </c>
      <c r="I595">
        <v>5.2800002098083496</v>
      </c>
      <c r="J595">
        <v>0</v>
      </c>
      <c r="K595">
        <v>0</v>
      </c>
      <c r="L595">
        <v>0</v>
      </c>
      <c r="M595">
        <v>343</v>
      </c>
      <c r="N595">
        <v>1040</v>
      </c>
      <c r="O595">
        <v>2275</v>
      </c>
      <c r="P595">
        <f t="shared" si="10"/>
        <v>7</v>
      </c>
    </row>
    <row r="596" spans="1:16" x14ac:dyDescent="0.3">
      <c r="A596">
        <v>6117666160</v>
      </c>
      <c r="B596" s="1">
        <v>42491</v>
      </c>
      <c r="C596">
        <v>8915</v>
      </c>
      <c r="D596">
        <v>6.7300000190734899</v>
      </c>
      <c r="E596">
        <v>6.7300000190734899</v>
      </c>
      <c r="F596">
        <v>0</v>
      </c>
      <c r="G596">
        <v>0</v>
      </c>
      <c r="H596">
        <v>0</v>
      </c>
      <c r="I596">
        <v>6.7300000190734899</v>
      </c>
      <c r="J596">
        <v>0</v>
      </c>
      <c r="K596">
        <v>0</v>
      </c>
      <c r="L596">
        <v>0</v>
      </c>
      <c r="M596">
        <v>397</v>
      </c>
      <c r="N596">
        <v>525</v>
      </c>
      <c r="O596">
        <v>2361</v>
      </c>
      <c r="P596">
        <f t="shared" si="10"/>
        <v>1</v>
      </c>
    </row>
    <row r="597" spans="1:16" x14ac:dyDescent="0.3">
      <c r="A597">
        <v>6117666160</v>
      </c>
      <c r="B597" s="1">
        <v>42492</v>
      </c>
      <c r="C597">
        <v>4933</v>
      </c>
      <c r="D597">
        <v>3.7300000190734899</v>
      </c>
      <c r="E597">
        <v>3.7300000190734899</v>
      </c>
      <c r="F597">
        <v>0</v>
      </c>
      <c r="G597">
        <v>0</v>
      </c>
      <c r="H597">
        <v>0</v>
      </c>
      <c r="I597">
        <v>3.7300000190734899</v>
      </c>
      <c r="J597">
        <v>0</v>
      </c>
      <c r="K597">
        <v>0</v>
      </c>
      <c r="L597">
        <v>0</v>
      </c>
      <c r="M597">
        <v>236</v>
      </c>
      <c r="N597">
        <v>1204</v>
      </c>
      <c r="O597">
        <v>2044</v>
      </c>
      <c r="P597">
        <f t="shared" si="10"/>
        <v>2</v>
      </c>
    </row>
    <row r="598" spans="1:16" x14ac:dyDescent="0.3">
      <c r="A598">
        <v>6117666160</v>
      </c>
      <c r="B598" s="1">
        <v>42493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1440</v>
      </c>
      <c r="O598">
        <v>1496</v>
      </c>
      <c r="P598">
        <f t="shared" si="10"/>
        <v>3</v>
      </c>
    </row>
    <row r="599" spans="1:16" x14ac:dyDescent="0.3">
      <c r="A599">
        <v>6117666160</v>
      </c>
      <c r="B599" s="1">
        <v>42494</v>
      </c>
      <c r="C599">
        <v>2997</v>
      </c>
      <c r="D599">
        <v>2.2599999904632599</v>
      </c>
      <c r="E599">
        <v>2.2599999904632599</v>
      </c>
      <c r="F599">
        <v>0</v>
      </c>
      <c r="G599">
        <v>0</v>
      </c>
      <c r="H599">
        <v>0</v>
      </c>
      <c r="I599">
        <v>2.2599999904632599</v>
      </c>
      <c r="J599">
        <v>0</v>
      </c>
      <c r="K599">
        <v>0</v>
      </c>
      <c r="L599">
        <v>0</v>
      </c>
      <c r="M599">
        <v>156</v>
      </c>
      <c r="N599">
        <v>1279</v>
      </c>
      <c r="O599">
        <v>1902</v>
      </c>
      <c r="P599">
        <f t="shared" si="10"/>
        <v>4</v>
      </c>
    </row>
    <row r="600" spans="1:16" x14ac:dyDescent="0.3">
      <c r="A600">
        <v>6117666160</v>
      </c>
      <c r="B600" s="1">
        <v>42495</v>
      </c>
      <c r="C600">
        <v>9799</v>
      </c>
      <c r="D600">
        <v>7.4000000953674299</v>
      </c>
      <c r="E600">
        <v>7.4000000953674299</v>
      </c>
      <c r="F600">
        <v>0</v>
      </c>
      <c r="G600">
        <v>0</v>
      </c>
      <c r="H600">
        <v>0</v>
      </c>
      <c r="I600">
        <v>7.4000000953674299</v>
      </c>
      <c r="J600">
        <v>0</v>
      </c>
      <c r="K600">
        <v>0</v>
      </c>
      <c r="L600">
        <v>0</v>
      </c>
      <c r="M600">
        <v>487</v>
      </c>
      <c r="N600">
        <v>479</v>
      </c>
      <c r="O600">
        <v>2636</v>
      </c>
      <c r="P600">
        <f t="shared" si="10"/>
        <v>5</v>
      </c>
    </row>
    <row r="601" spans="1:16" x14ac:dyDescent="0.3">
      <c r="A601">
        <v>6117666160</v>
      </c>
      <c r="B601" s="1">
        <v>42496</v>
      </c>
      <c r="C601">
        <v>3365</v>
      </c>
      <c r="D601">
        <v>2.6800000667571999</v>
      </c>
      <c r="E601">
        <v>2.6800000667571999</v>
      </c>
      <c r="F601">
        <v>0</v>
      </c>
      <c r="G601">
        <v>0</v>
      </c>
      <c r="H601">
        <v>0</v>
      </c>
      <c r="I601">
        <v>2.6800000667571999</v>
      </c>
      <c r="J601">
        <v>0</v>
      </c>
      <c r="K601">
        <v>0</v>
      </c>
      <c r="L601">
        <v>0</v>
      </c>
      <c r="M601">
        <v>133</v>
      </c>
      <c r="N601">
        <v>673</v>
      </c>
      <c r="O601">
        <v>1838</v>
      </c>
      <c r="P601">
        <f t="shared" si="10"/>
        <v>6</v>
      </c>
    </row>
    <row r="602" spans="1:16" x14ac:dyDescent="0.3">
      <c r="A602">
        <v>6117666160</v>
      </c>
      <c r="B602" s="1">
        <v>42497</v>
      </c>
      <c r="C602">
        <v>7336</v>
      </c>
      <c r="D602">
        <v>5.53999996185303</v>
      </c>
      <c r="E602">
        <v>5.53999996185303</v>
      </c>
      <c r="F602">
        <v>0</v>
      </c>
      <c r="G602">
        <v>0</v>
      </c>
      <c r="H602">
        <v>0</v>
      </c>
      <c r="I602">
        <v>5.53999996185303</v>
      </c>
      <c r="J602">
        <v>0</v>
      </c>
      <c r="K602">
        <v>0</v>
      </c>
      <c r="L602">
        <v>0</v>
      </c>
      <c r="M602">
        <v>412</v>
      </c>
      <c r="N602">
        <v>456</v>
      </c>
      <c r="O602">
        <v>2469</v>
      </c>
      <c r="P602">
        <f t="shared" si="10"/>
        <v>7</v>
      </c>
    </row>
    <row r="603" spans="1:16" x14ac:dyDescent="0.3">
      <c r="A603">
        <v>6117666160</v>
      </c>
      <c r="B603" s="1">
        <v>42498</v>
      </c>
      <c r="C603">
        <v>7328</v>
      </c>
      <c r="D603">
        <v>5.5300002098083496</v>
      </c>
      <c r="E603">
        <v>5.5300002098083496</v>
      </c>
      <c r="F603">
        <v>0</v>
      </c>
      <c r="G603">
        <v>0</v>
      </c>
      <c r="H603">
        <v>0</v>
      </c>
      <c r="I603">
        <v>5.5300002098083496</v>
      </c>
      <c r="J603">
        <v>0</v>
      </c>
      <c r="K603">
        <v>0</v>
      </c>
      <c r="L603">
        <v>0</v>
      </c>
      <c r="M603">
        <v>318</v>
      </c>
      <c r="N603">
        <v>517</v>
      </c>
      <c r="O603">
        <v>2250</v>
      </c>
      <c r="P603">
        <f t="shared" si="10"/>
        <v>1</v>
      </c>
    </row>
    <row r="604" spans="1:16" x14ac:dyDescent="0.3">
      <c r="A604">
        <v>6117666160</v>
      </c>
      <c r="B604" s="1">
        <v>42499</v>
      </c>
      <c r="C604">
        <v>4477</v>
      </c>
      <c r="D604">
        <v>3.3800001144409202</v>
      </c>
      <c r="E604">
        <v>3.3800001144409202</v>
      </c>
      <c r="F604">
        <v>0</v>
      </c>
      <c r="G604">
        <v>0</v>
      </c>
      <c r="H604">
        <v>0</v>
      </c>
      <c r="I604">
        <v>3.3800001144409202</v>
      </c>
      <c r="J604">
        <v>0</v>
      </c>
      <c r="K604">
        <v>0</v>
      </c>
      <c r="L604">
        <v>0</v>
      </c>
      <c r="M604">
        <v>197</v>
      </c>
      <c r="N604">
        <v>125</v>
      </c>
      <c r="O604">
        <v>1248</v>
      </c>
      <c r="P604">
        <f t="shared" si="10"/>
        <v>2</v>
      </c>
    </row>
    <row r="605" spans="1:16" x14ac:dyDescent="0.3">
      <c r="A605">
        <v>6290855005</v>
      </c>
      <c r="B605" s="1">
        <v>42472</v>
      </c>
      <c r="C605">
        <v>4562</v>
      </c>
      <c r="D605">
        <v>3.4500000476837198</v>
      </c>
      <c r="E605">
        <v>3.4500000476837198</v>
      </c>
      <c r="F605">
        <v>0</v>
      </c>
      <c r="G605">
        <v>0</v>
      </c>
      <c r="H605">
        <v>0</v>
      </c>
      <c r="I605">
        <v>3.4500000476837198</v>
      </c>
      <c r="J605">
        <v>0</v>
      </c>
      <c r="K605">
        <v>0</v>
      </c>
      <c r="L605">
        <v>0</v>
      </c>
      <c r="M605">
        <v>199</v>
      </c>
      <c r="N605">
        <v>1241</v>
      </c>
      <c r="O605">
        <v>2560</v>
      </c>
      <c r="P605">
        <f t="shared" si="10"/>
        <v>3</v>
      </c>
    </row>
    <row r="606" spans="1:16" x14ac:dyDescent="0.3">
      <c r="A606">
        <v>6290855005</v>
      </c>
      <c r="B606" s="1">
        <v>42473</v>
      </c>
      <c r="C606">
        <v>7142</v>
      </c>
      <c r="D606">
        <v>5.4000000953674299</v>
      </c>
      <c r="E606">
        <v>5.4000000953674299</v>
      </c>
      <c r="F606">
        <v>0</v>
      </c>
      <c r="G606">
        <v>0</v>
      </c>
      <c r="H606">
        <v>0</v>
      </c>
      <c r="I606">
        <v>5.3899998664856001</v>
      </c>
      <c r="J606">
        <v>9.9999997764825804E-3</v>
      </c>
      <c r="K606">
        <v>0</v>
      </c>
      <c r="L606">
        <v>0</v>
      </c>
      <c r="M606">
        <v>350</v>
      </c>
      <c r="N606">
        <v>1090</v>
      </c>
      <c r="O606">
        <v>2905</v>
      </c>
      <c r="P606">
        <f t="shared" si="10"/>
        <v>4</v>
      </c>
    </row>
    <row r="607" spans="1:16" x14ac:dyDescent="0.3">
      <c r="A607">
        <v>6290855005</v>
      </c>
      <c r="B607" s="1">
        <v>42474</v>
      </c>
      <c r="C607">
        <v>7671</v>
      </c>
      <c r="D607">
        <v>5.8000001907348597</v>
      </c>
      <c r="E607">
        <v>5.8000001907348597</v>
      </c>
      <c r="F607">
        <v>0</v>
      </c>
      <c r="G607">
        <v>0</v>
      </c>
      <c r="H607">
        <v>0</v>
      </c>
      <c r="I607">
        <v>5.7699999809265101</v>
      </c>
      <c r="J607">
        <v>2.9999999329447701E-2</v>
      </c>
      <c r="K607">
        <v>0</v>
      </c>
      <c r="L607">
        <v>0</v>
      </c>
      <c r="M607">
        <v>363</v>
      </c>
      <c r="N607">
        <v>1077</v>
      </c>
      <c r="O607">
        <v>2952</v>
      </c>
      <c r="P607">
        <f t="shared" si="10"/>
        <v>5</v>
      </c>
    </row>
    <row r="608" spans="1:16" x14ac:dyDescent="0.3">
      <c r="A608">
        <v>6290855005</v>
      </c>
      <c r="B608" s="1">
        <v>42475</v>
      </c>
      <c r="C608">
        <v>9501</v>
      </c>
      <c r="D608">
        <v>7.1799998283386204</v>
      </c>
      <c r="E608">
        <v>7.1799998283386204</v>
      </c>
      <c r="F608">
        <v>0</v>
      </c>
      <c r="G608">
        <v>0</v>
      </c>
      <c r="H608">
        <v>0</v>
      </c>
      <c r="I608">
        <v>7.1700000762939498</v>
      </c>
      <c r="J608">
        <v>9.9999997764825804E-3</v>
      </c>
      <c r="K608">
        <v>0</v>
      </c>
      <c r="L608">
        <v>0</v>
      </c>
      <c r="M608">
        <v>328</v>
      </c>
      <c r="N608">
        <v>1112</v>
      </c>
      <c r="O608">
        <v>2896</v>
      </c>
      <c r="P608">
        <f t="shared" si="10"/>
        <v>6</v>
      </c>
    </row>
    <row r="609" spans="1:16" x14ac:dyDescent="0.3">
      <c r="A609">
        <v>6290855005</v>
      </c>
      <c r="B609" s="1">
        <v>42476</v>
      </c>
      <c r="C609">
        <v>8301</v>
      </c>
      <c r="D609">
        <v>6.2800002098083496</v>
      </c>
      <c r="E609">
        <v>6.2800002098083496</v>
      </c>
      <c r="F609">
        <v>0</v>
      </c>
      <c r="G609">
        <v>0</v>
      </c>
      <c r="H609">
        <v>0</v>
      </c>
      <c r="I609">
        <v>6.2699999809265101</v>
      </c>
      <c r="J609">
        <v>9.9999997764825804E-3</v>
      </c>
      <c r="K609">
        <v>0</v>
      </c>
      <c r="L609">
        <v>0</v>
      </c>
      <c r="M609">
        <v>258</v>
      </c>
      <c r="N609">
        <v>1182</v>
      </c>
      <c r="O609">
        <v>2783</v>
      </c>
      <c r="P609">
        <f t="shared" si="10"/>
        <v>7</v>
      </c>
    </row>
    <row r="610" spans="1:16" x14ac:dyDescent="0.3">
      <c r="A610">
        <v>6290855005</v>
      </c>
      <c r="B610" s="1">
        <v>42477</v>
      </c>
      <c r="C610">
        <v>7851</v>
      </c>
      <c r="D610">
        <v>5.9400000572204599</v>
      </c>
      <c r="E610">
        <v>5.9400000572204599</v>
      </c>
      <c r="F610">
        <v>0</v>
      </c>
      <c r="G610">
        <v>1.1399999856948899</v>
      </c>
      <c r="H610">
        <v>0.79000002145767201</v>
      </c>
      <c r="I610">
        <v>4</v>
      </c>
      <c r="J610">
        <v>0</v>
      </c>
      <c r="K610">
        <v>31</v>
      </c>
      <c r="L610">
        <v>12</v>
      </c>
      <c r="M610">
        <v>225</v>
      </c>
      <c r="N610">
        <v>1172</v>
      </c>
      <c r="O610">
        <v>3171</v>
      </c>
      <c r="P610">
        <f t="shared" si="10"/>
        <v>1</v>
      </c>
    </row>
    <row r="611" spans="1:16" x14ac:dyDescent="0.3">
      <c r="A611">
        <v>6290855005</v>
      </c>
      <c r="B611" s="1">
        <v>42478</v>
      </c>
      <c r="C611">
        <v>6885</v>
      </c>
      <c r="D611">
        <v>5.21000003814697</v>
      </c>
      <c r="E611">
        <v>5.21000003814697</v>
      </c>
      <c r="F611">
        <v>0</v>
      </c>
      <c r="G611">
        <v>0</v>
      </c>
      <c r="H611">
        <v>0</v>
      </c>
      <c r="I611">
        <v>5.1900000572204599</v>
      </c>
      <c r="J611">
        <v>1.9999999552965199E-2</v>
      </c>
      <c r="K611">
        <v>0</v>
      </c>
      <c r="L611">
        <v>0</v>
      </c>
      <c r="M611">
        <v>271</v>
      </c>
      <c r="N611">
        <v>1169</v>
      </c>
      <c r="O611">
        <v>2766</v>
      </c>
      <c r="P611">
        <f t="shared" si="10"/>
        <v>2</v>
      </c>
    </row>
    <row r="612" spans="1:16" x14ac:dyDescent="0.3">
      <c r="A612">
        <v>6290855005</v>
      </c>
      <c r="B612" s="1">
        <v>42479</v>
      </c>
      <c r="C612">
        <v>7142</v>
      </c>
      <c r="D612">
        <v>5.4000000953674299</v>
      </c>
      <c r="E612">
        <v>5.4000000953674299</v>
      </c>
      <c r="F612">
        <v>0</v>
      </c>
      <c r="G612">
        <v>0</v>
      </c>
      <c r="H612">
        <v>0</v>
      </c>
      <c r="I612">
        <v>5.3899998664856001</v>
      </c>
      <c r="J612">
        <v>9.9999997764825804E-3</v>
      </c>
      <c r="K612">
        <v>0</v>
      </c>
      <c r="L612">
        <v>0</v>
      </c>
      <c r="M612">
        <v>321</v>
      </c>
      <c r="N612">
        <v>1119</v>
      </c>
      <c r="O612">
        <v>2839</v>
      </c>
      <c r="P612">
        <f t="shared" si="10"/>
        <v>3</v>
      </c>
    </row>
    <row r="613" spans="1:16" x14ac:dyDescent="0.3">
      <c r="A613">
        <v>6290855005</v>
      </c>
      <c r="B613" s="1">
        <v>42480</v>
      </c>
      <c r="C613">
        <v>6361</v>
      </c>
      <c r="D613">
        <v>4.8099999427795401</v>
      </c>
      <c r="E613">
        <v>4.8099999427795401</v>
      </c>
      <c r="F613">
        <v>0</v>
      </c>
      <c r="G613">
        <v>0</v>
      </c>
      <c r="H613">
        <v>0</v>
      </c>
      <c r="I613">
        <v>4.8000001907348597</v>
      </c>
      <c r="J613">
        <v>9.9999997764825804E-3</v>
      </c>
      <c r="K613">
        <v>0</v>
      </c>
      <c r="L613">
        <v>0</v>
      </c>
      <c r="M613">
        <v>258</v>
      </c>
      <c r="N613">
        <v>1182</v>
      </c>
      <c r="O613">
        <v>2701</v>
      </c>
      <c r="P613">
        <f t="shared" si="10"/>
        <v>4</v>
      </c>
    </row>
    <row r="614" spans="1:16" x14ac:dyDescent="0.3">
      <c r="A614">
        <v>6290855005</v>
      </c>
      <c r="B614" s="1">
        <v>42481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1440</v>
      </c>
      <c r="O614">
        <v>2060</v>
      </c>
      <c r="P614">
        <f t="shared" si="10"/>
        <v>5</v>
      </c>
    </row>
    <row r="615" spans="1:16" x14ac:dyDescent="0.3">
      <c r="A615">
        <v>6290855005</v>
      </c>
      <c r="B615" s="1">
        <v>42482</v>
      </c>
      <c r="C615">
        <v>6238</v>
      </c>
      <c r="D615">
        <v>4.7199997901916504</v>
      </c>
      <c r="E615">
        <v>4.7199997901916504</v>
      </c>
      <c r="F615">
        <v>0</v>
      </c>
      <c r="G615">
        <v>0</v>
      </c>
      <c r="H615">
        <v>0</v>
      </c>
      <c r="I615">
        <v>4.7199997901916504</v>
      </c>
      <c r="J615">
        <v>0</v>
      </c>
      <c r="K615">
        <v>0</v>
      </c>
      <c r="L615">
        <v>0</v>
      </c>
      <c r="M615">
        <v>302</v>
      </c>
      <c r="N615">
        <v>1138</v>
      </c>
      <c r="O615">
        <v>2796</v>
      </c>
      <c r="P615">
        <f t="shared" si="10"/>
        <v>6</v>
      </c>
    </row>
    <row r="616" spans="1:16" x14ac:dyDescent="0.3">
      <c r="A616">
        <v>6290855005</v>
      </c>
      <c r="B616" s="1">
        <v>42483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33</v>
      </c>
      <c r="L616">
        <v>0</v>
      </c>
      <c r="M616">
        <v>0</v>
      </c>
      <c r="N616">
        <v>1407</v>
      </c>
      <c r="O616">
        <v>2664</v>
      </c>
      <c r="P616">
        <f t="shared" si="10"/>
        <v>7</v>
      </c>
    </row>
    <row r="617" spans="1:16" x14ac:dyDescent="0.3">
      <c r="A617">
        <v>6290855005</v>
      </c>
      <c r="B617" s="1">
        <v>42484</v>
      </c>
      <c r="C617">
        <v>5896</v>
      </c>
      <c r="D617">
        <v>4.46000003814697</v>
      </c>
      <c r="E617">
        <v>4.46000003814697</v>
      </c>
      <c r="F617">
        <v>0</v>
      </c>
      <c r="G617">
        <v>0</v>
      </c>
      <c r="H617">
        <v>0</v>
      </c>
      <c r="I617">
        <v>4.46000003814697</v>
      </c>
      <c r="J617">
        <v>0</v>
      </c>
      <c r="K617">
        <v>0</v>
      </c>
      <c r="L617">
        <v>0</v>
      </c>
      <c r="M617">
        <v>258</v>
      </c>
      <c r="N617">
        <v>1182</v>
      </c>
      <c r="O617">
        <v>2703</v>
      </c>
      <c r="P617">
        <f t="shared" si="10"/>
        <v>1</v>
      </c>
    </row>
    <row r="618" spans="1:16" x14ac:dyDescent="0.3">
      <c r="A618">
        <v>6290855005</v>
      </c>
      <c r="B618" s="1">
        <v>42485</v>
      </c>
      <c r="C618">
        <v>7802</v>
      </c>
      <c r="D618">
        <v>5.9000000953674299</v>
      </c>
      <c r="E618">
        <v>5.9000000953674299</v>
      </c>
      <c r="F618">
        <v>0</v>
      </c>
      <c r="G618">
        <v>0.68000000715255704</v>
      </c>
      <c r="H618">
        <v>0.18000000715255701</v>
      </c>
      <c r="I618">
        <v>5.0300002098083496</v>
      </c>
      <c r="J618">
        <v>9.9999997764825804E-3</v>
      </c>
      <c r="K618">
        <v>8</v>
      </c>
      <c r="L618">
        <v>3</v>
      </c>
      <c r="M618">
        <v>249</v>
      </c>
      <c r="N618">
        <v>1180</v>
      </c>
      <c r="O618">
        <v>2771</v>
      </c>
      <c r="P618">
        <f t="shared" si="10"/>
        <v>2</v>
      </c>
    </row>
    <row r="619" spans="1:16" x14ac:dyDescent="0.3">
      <c r="A619">
        <v>6290855005</v>
      </c>
      <c r="B619" s="1">
        <v>42486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1440</v>
      </c>
      <c r="O619">
        <v>2060</v>
      </c>
      <c r="P619">
        <f t="shared" si="10"/>
        <v>3</v>
      </c>
    </row>
    <row r="620" spans="1:16" x14ac:dyDescent="0.3">
      <c r="A620">
        <v>6290855005</v>
      </c>
      <c r="B620" s="1">
        <v>42487</v>
      </c>
      <c r="C620">
        <v>5565</v>
      </c>
      <c r="D620">
        <v>4.21000003814697</v>
      </c>
      <c r="E620">
        <v>4.21000003814697</v>
      </c>
      <c r="F620">
        <v>0</v>
      </c>
      <c r="G620">
        <v>0</v>
      </c>
      <c r="H620">
        <v>0</v>
      </c>
      <c r="I620">
        <v>4.1799998283386204</v>
      </c>
      <c r="J620">
        <v>2.9999999329447701E-2</v>
      </c>
      <c r="K620">
        <v>0</v>
      </c>
      <c r="L620">
        <v>0</v>
      </c>
      <c r="M620">
        <v>287</v>
      </c>
      <c r="N620">
        <v>1153</v>
      </c>
      <c r="O620">
        <v>2743</v>
      </c>
      <c r="P620">
        <f t="shared" si="10"/>
        <v>4</v>
      </c>
    </row>
    <row r="621" spans="1:16" x14ac:dyDescent="0.3">
      <c r="A621">
        <v>6290855005</v>
      </c>
      <c r="B621" s="1">
        <v>42488</v>
      </c>
      <c r="C621">
        <v>5731</v>
      </c>
      <c r="D621">
        <v>4.3299999237060502</v>
      </c>
      <c r="E621">
        <v>4.3299999237060502</v>
      </c>
      <c r="F621">
        <v>0</v>
      </c>
      <c r="G621">
        <v>0</v>
      </c>
      <c r="H621">
        <v>0</v>
      </c>
      <c r="I621">
        <v>4.3299999237060502</v>
      </c>
      <c r="J621">
        <v>0</v>
      </c>
      <c r="K621">
        <v>0</v>
      </c>
      <c r="L621">
        <v>0</v>
      </c>
      <c r="M621">
        <v>255</v>
      </c>
      <c r="N621">
        <v>1185</v>
      </c>
      <c r="O621">
        <v>2687</v>
      </c>
      <c r="P621">
        <f t="shared" si="10"/>
        <v>5</v>
      </c>
    </row>
    <row r="622" spans="1:16" x14ac:dyDescent="0.3">
      <c r="A622">
        <v>6290855005</v>
      </c>
      <c r="B622" s="1">
        <v>42489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1440</v>
      </c>
      <c r="O622">
        <v>2060</v>
      </c>
      <c r="P622">
        <f t="shared" si="10"/>
        <v>6</v>
      </c>
    </row>
    <row r="623" spans="1:16" x14ac:dyDescent="0.3">
      <c r="A623">
        <v>6290855005</v>
      </c>
      <c r="B623" s="1">
        <v>42490</v>
      </c>
      <c r="C623">
        <v>6744</v>
      </c>
      <c r="D623">
        <v>5.0999999046325701</v>
      </c>
      <c r="E623">
        <v>5.0999999046325701</v>
      </c>
      <c r="F623">
        <v>0</v>
      </c>
      <c r="G623">
        <v>0</v>
      </c>
      <c r="H623">
        <v>0</v>
      </c>
      <c r="I623">
        <v>5.0900001525878897</v>
      </c>
      <c r="J623">
        <v>9.9999997764825804E-3</v>
      </c>
      <c r="K623">
        <v>0</v>
      </c>
      <c r="L623">
        <v>0</v>
      </c>
      <c r="M623">
        <v>324</v>
      </c>
      <c r="N623">
        <v>1116</v>
      </c>
      <c r="O623">
        <v>2843</v>
      </c>
      <c r="P623">
        <f t="shared" si="10"/>
        <v>7</v>
      </c>
    </row>
    <row r="624" spans="1:16" x14ac:dyDescent="0.3">
      <c r="A624">
        <v>6290855005</v>
      </c>
      <c r="B624" s="1">
        <v>42491</v>
      </c>
      <c r="C624">
        <v>9837</v>
      </c>
      <c r="D624">
        <v>7.4400000572204599</v>
      </c>
      <c r="E624">
        <v>7.4400000572204599</v>
      </c>
      <c r="F624">
        <v>0</v>
      </c>
      <c r="G624">
        <v>0.66000002622604403</v>
      </c>
      <c r="H624">
        <v>2.75</v>
      </c>
      <c r="I624">
        <v>4</v>
      </c>
      <c r="J624">
        <v>1.9999999552965199E-2</v>
      </c>
      <c r="K624">
        <v>8</v>
      </c>
      <c r="L624">
        <v>95</v>
      </c>
      <c r="M624">
        <v>282</v>
      </c>
      <c r="N624">
        <v>1055</v>
      </c>
      <c r="O624">
        <v>3327</v>
      </c>
      <c r="P624">
        <f t="shared" si="10"/>
        <v>1</v>
      </c>
    </row>
    <row r="625" spans="1:16" x14ac:dyDescent="0.3">
      <c r="A625">
        <v>6290855005</v>
      </c>
      <c r="B625" s="1">
        <v>42492</v>
      </c>
      <c r="C625">
        <v>6781</v>
      </c>
      <c r="D625">
        <v>5.1300001144409197</v>
      </c>
      <c r="E625">
        <v>5.1300001144409197</v>
      </c>
      <c r="F625">
        <v>0</v>
      </c>
      <c r="G625">
        <v>0</v>
      </c>
      <c r="H625">
        <v>0</v>
      </c>
      <c r="I625">
        <v>5.1100001335143999</v>
      </c>
      <c r="J625">
        <v>1.9999999552965199E-2</v>
      </c>
      <c r="K625">
        <v>0</v>
      </c>
      <c r="L625">
        <v>0</v>
      </c>
      <c r="M625">
        <v>268</v>
      </c>
      <c r="N625">
        <v>1172</v>
      </c>
      <c r="O625">
        <v>2725</v>
      </c>
      <c r="P625">
        <f t="shared" si="10"/>
        <v>2</v>
      </c>
    </row>
    <row r="626" spans="1:16" x14ac:dyDescent="0.3">
      <c r="A626">
        <v>6290855005</v>
      </c>
      <c r="B626" s="1">
        <v>42493</v>
      </c>
      <c r="C626">
        <v>6047</v>
      </c>
      <c r="D626">
        <v>4.5700001716613796</v>
      </c>
      <c r="E626">
        <v>4.5700001716613796</v>
      </c>
      <c r="F626">
        <v>0</v>
      </c>
      <c r="G626">
        <v>0</v>
      </c>
      <c r="H626">
        <v>0</v>
      </c>
      <c r="I626">
        <v>4.5700001716613796</v>
      </c>
      <c r="J626">
        <v>0</v>
      </c>
      <c r="K626">
        <v>0</v>
      </c>
      <c r="L626">
        <v>0</v>
      </c>
      <c r="M626">
        <v>240</v>
      </c>
      <c r="N626">
        <v>1200</v>
      </c>
      <c r="O626">
        <v>2671</v>
      </c>
      <c r="P626">
        <f t="shared" si="10"/>
        <v>3</v>
      </c>
    </row>
    <row r="627" spans="1:16" x14ac:dyDescent="0.3">
      <c r="A627">
        <v>6290855005</v>
      </c>
      <c r="B627" s="1">
        <v>42494</v>
      </c>
      <c r="C627">
        <v>5832</v>
      </c>
      <c r="D627">
        <v>4.4099998474121103</v>
      </c>
      <c r="E627">
        <v>4.4099998474121103</v>
      </c>
      <c r="F627">
        <v>0</v>
      </c>
      <c r="G627">
        <v>0</v>
      </c>
      <c r="H627">
        <v>0</v>
      </c>
      <c r="I627">
        <v>4.4000000953674299</v>
      </c>
      <c r="J627">
        <v>9.9999997764825804E-3</v>
      </c>
      <c r="K627">
        <v>0</v>
      </c>
      <c r="L627">
        <v>0</v>
      </c>
      <c r="M627">
        <v>272</v>
      </c>
      <c r="N627">
        <v>1168</v>
      </c>
      <c r="O627">
        <v>2718</v>
      </c>
      <c r="P627">
        <f t="shared" si="10"/>
        <v>4</v>
      </c>
    </row>
    <row r="628" spans="1:16" x14ac:dyDescent="0.3">
      <c r="A628">
        <v>6290855005</v>
      </c>
      <c r="B628" s="1">
        <v>42495</v>
      </c>
      <c r="C628">
        <v>6339</v>
      </c>
      <c r="D628">
        <v>4.78999996185303</v>
      </c>
      <c r="E628">
        <v>4.78999996185303</v>
      </c>
      <c r="F628">
        <v>0</v>
      </c>
      <c r="G628">
        <v>0</v>
      </c>
      <c r="H628">
        <v>0</v>
      </c>
      <c r="I628">
        <v>4.78999996185303</v>
      </c>
      <c r="J628">
        <v>0</v>
      </c>
      <c r="K628">
        <v>0</v>
      </c>
      <c r="L628">
        <v>0</v>
      </c>
      <c r="M628">
        <v>239</v>
      </c>
      <c r="N628">
        <v>1201</v>
      </c>
      <c r="O628">
        <v>2682</v>
      </c>
      <c r="P628">
        <f t="shared" si="10"/>
        <v>5</v>
      </c>
    </row>
    <row r="629" spans="1:16" x14ac:dyDescent="0.3">
      <c r="A629">
        <v>6290855005</v>
      </c>
      <c r="B629" s="1">
        <v>42496</v>
      </c>
      <c r="C629">
        <v>6116</v>
      </c>
      <c r="D629">
        <v>4.6199998855590803</v>
      </c>
      <c r="E629">
        <v>4.6199998855590803</v>
      </c>
      <c r="F629">
        <v>0</v>
      </c>
      <c r="G629">
        <v>0</v>
      </c>
      <c r="H629">
        <v>0</v>
      </c>
      <c r="I629">
        <v>4.5900001525878897</v>
      </c>
      <c r="J629">
        <v>2.9999999329447701E-2</v>
      </c>
      <c r="K629">
        <v>0</v>
      </c>
      <c r="L629">
        <v>0</v>
      </c>
      <c r="M629">
        <v>305</v>
      </c>
      <c r="N629">
        <v>1135</v>
      </c>
      <c r="O629">
        <v>2806</v>
      </c>
      <c r="P629">
        <f t="shared" si="10"/>
        <v>6</v>
      </c>
    </row>
    <row r="630" spans="1:16" x14ac:dyDescent="0.3">
      <c r="A630">
        <v>6290855005</v>
      </c>
      <c r="B630" s="1">
        <v>42497</v>
      </c>
      <c r="C630">
        <v>5510</v>
      </c>
      <c r="D630">
        <v>4.1700000762939498</v>
      </c>
      <c r="E630">
        <v>4.1700000762939498</v>
      </c>
      <c r="F630">
        <v>0</v>
      </c>
      <c r="G630">
        <v>0</v>
      </c>
      <c r="H630">
        <v>0</v>
      </c>
      <c r="I630">
        <v>4.1599998474121103</v>
      </c>
      <c r="J630">
        <v>0</v>
      </c>
      <c r="K630">
        <v>0</v>
      </c>
      <c r="L630">
        <v>0</v>
      </c>
      <c r="M630">
        <v>227</v>
      </c>
      <c r="N630">
        <v>1213</v>
      </c>
      <c r="O630">
        <v>2613</v>
      </c>
      <c r="P630">
        <f t="shared" si="10"/>
        <v>7</v>
      </c>
    </row>
    <row r="631" spans="1:16" x14ac:dyDescent="0.3">
      <c r="A631">
        <v>6290855005</v>
      </c>
      <c r="B631" s="1">
        <v>42498</v>
      </c>
      <c r="C631">
        <v>7706</v>
      </c>
      <c r="D631">
        <v>5.8299999237060502</v>
      </c>
      <c r="E631">
        <v>5.8299999237060502</v>
      </c>
      <c r="F631">
        <v>0</v>
      </c>
      <c r="G631">
        <v>0</v>
      </c>
      <c r="H631">
        <v>0</v>
      </c>
      <c r="I631">
        <v>5.8200001716613796</v>
      </c>
      <c r="J631">
        <v>0</v>
      </c>
      <c r="K631">
        <v>0</v>
      </c>
      <c r="L631">
        <v>0</v>
      </c>
      <c r="M631">
        <v>251</v>
      </c>
      <c r="N631">
        <v>1189</v>
      </c>
      <c r="O631">
        <v>2712</v>
      </c>
      <c r="P631">
        <f t="shared" si="10"/>
        <v>1</v>
      </c>
    </row>
    <row r="632" spans="1:16" x14ac:dyDescent="0.3">
      <c r="A632">
        <v>6290855005</v>
      </c>
      <c r="B632" s="1">
        <v>42499</v>
      </c>
      <c r="C632">
        <v>6277</v>
      </c>
      <c r="D632">
        <v>4.75</v>
      </c>
      <c r="E632">
        <v>4.75</v>
      </c>
      <c r="F632">
        <v>0</v>
      </c>
      <c r="G632">
        <v>0</v>
      </c>
      <c r="H632">
        <v>0</v>
      </c>
      <c r="I632">
        <v>4.7300000190734899</v>
      </c>
      <c r="J632">
        <v>1.9999999552965199E-2</v>
      </c>
      <c r="K632">
        <v>0</v>
      </c>
      <c r="L632">
        <v>0</v>
      </c>
      <c r="M632">
        <v>264</v>
      </c>
      <c r="N632">
        <v>800</v>
      </c>
      <c r="O632">
        <v>2175</v>
      </c>
      <c r="P632">
        <f t="shared" si="10"/>
        <v>2</v>
      </c>
    </row>
    <row r="633" spans="1:16" x14ac:dyDescent="0.3">
      <c r="A633">
        <v>6290855005</v>
      </c>
      <c r="B633" s="1">
        <v>42500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1440</v>
      </c>
      <c r="O633">
        <v>0</v>
      </c>
      <c r="P633">
        <f t="shared" si="10"/>
        <v>3</v>
      </c>
    </row>
    <row r="634" spans="1:16" x14ac:dyDescent="0.3">
      <c r="A634">
        <v>6775888955</v>
      </c>
      <c r="B634" s="1">
        <v>42472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1440</v>
      </c>
      <c r="O634">
        <v>1841</v>
      </c>
      <c r="P634">
        <f t="shared" si="10"/>
        <v>3</v>
      </c>
    </row>
    <row r="635" spans="1:16" x14ac:dyDescent="0.3">
      <c r="A635">
        <v>6775888955</v>
      </c>
      <c r="B635" s="1">
        <v>42473</v>
      </c>
      <c r="C635">
        <v>4053</v>
      </c>
      <c r="D635">
        <v>2.9100000858306898</v>
      </c>
      <c r="E635">
        <v>2.9100000858306898</v>
      </c>
      <c r="F635">
        <v>0</v>
      </c>
      <c r="G635">
        <v>1.1100000143051101</v>
      </c>
      <c r="H635">
        <v>0.57999998331069902</v>
      </c>
      <c r="I635">
        <v>1.2200000286102299</v>
      </c>
      <c r="J635">
        <v>0</v>
      </c>
      <c r="K635">
        <v>17</v>
      </c>
      <c r="L635">
        <v>18</v>
      </c>
      <c r="M635">
        <v>85</v>
      </c>
      <c r="N635">
        <v>1053</v>
      </c>
      <c r="O635">
        <v>2400</v>
      </c>
      <c r="P635">
        <f t="shared" si="10"/>
        <v>4</v>
      </c>
    </row>
    <row r="636" spans="1:16" x14ac:dyDescent="0.3">
      <c r="A636">
        <v>6775888955</v>
      </c>
      <c r="B636" s="1">
        <v>42474</v>
      </c>
      <c r="C636">
        <v>5162</v>
      </c>
      <c r="D636">
        <v>3.7000000476837198</v>
      </c>
      <c r="E636">
        <v>3.7000000476837198</v>
      </c>
      <c r="F636">
        <v>0</v>
      </c>
      <c r="G636">
        <v>0.87000000476837203</v>
      </c>
      <c r="H636">
        <v>0.86000001430511497</v>
      </c>
      <c r="I636">
        <v>1.9700000286102299</v>
      </c>
      <c r="J636">
        <v>0</v>
      </c>
      <c r="K636">
        <v>14</v>
      </c>
      <c r="L636">
        <v>24</v>
      </c>
      <c r="M636">
        <v>105</v>
      </c>
      <c r="N636">
        <v>863</v>
      </c>
      <c r="O636">
        <v>2507</v>
      </c>
      <c r="P636">
        <f t="shared" si="10"/>
        <v>5</v>
      </c>
    </row>
    <row r="637" spans="1:16" x14ac:dyDescent="0.3">
      <c r="A637">
        <v>6775888955</v>
      </c>
      <c r="B637" s="1">
        <v>42475</v>
      </c>
      <c r="C637">
        <v>1282</v>
      </c>
      <c r="D637">
        <v>0.92000001668930098</v>
      </c>
      <c r="E637">
        <v>0.92000001668930098</v>
      </c>
      <c r="F637">
        <v>0</v>
      </c>
      <c r="G637">
        <v>0</v>
      </c>
      <c r="H637">
        <v>0</v>
      </c>
      <c r="I637">
        <v>0.92000001668930098</v>
      </c>
      <c r="J637">
        <v>0</v>
      </c>
      <c r="K637">
        <v>0</v>
      </c>
      <c r="L637">
        <v>0</v>
      </c>
      <c r="M637">
        <v>58</v>
      </c>
      <c r="N637">
        <v>976</v>
      </c>
      <c r="O637">
        <v>2127</v>
      </c>
      <c r="P637">
        <f t="shared" si="10"/>
        <v>6</v>
      </c>
    </row>
    <row r="638" spans="1:16" x14ac:dyDescent="0.3">
      <c r="A638">
        <v>6775888955</v>
      </c>
      <c r="B638" s="1">
        <v>42476</v>
      </c>
      <c r="C638">
        <v>4732</v>
      </c>
      <c r="D638">
        <v>3.3900001049041699</v>
      </c>
      <c r="E638">
        <v>3.3900001049041699</v>
      </c>
      <c r="F638">
        <v>0</v>
      </c>
      <c r="G638">
        <v>2.5199999809265101</v>
      </c>
      <c r="H638">
        <v>0.81000000238418601</v>
      </c>
      <c r="I638">
        <v>5.9999998658895499E-2</v>
      </c>
      <c r="J638">
        <v>0</v>
      </c>
      <c r="K638">
        <v>36</v>
      </c>
      <c r="L638">
        <v>18</v>
      </c>
      <c r="M638">
        <v>9</v>
      </c>
      <c r="N638">
        <v>1377</v>
      </c>
      <c r="O638">
        <v>2225</v>
      </c>
      <c r="P638">
        <f t="shared" si="10"/>
        <v>7</v>
      </c>
    </row>
    <row r="639" spans="1:16" x14ac:dyDescent="0.3">
      <c r="A639">
        <v>6775888955</v>
      </c>
      <c r="B639" s="1">
        <v>42477</v>
      </c>
      <c r="C639">
        <v>2497</v>
      </c>
      <c r="D639">
        <v>1.78999996185303</v>
      </c>
      <c r="E639">
        <v>1.78999996185303</v>
      </c>
      <c r="F639">
        <v>0</v>
      </c>
      <c r="G639">
        <v>0.34999999403953602</v>
      </c>
      <c r="H639">
        <v>1.12999999523163</v>
      </c>
      <c r="I639">
        <v>0.31000000238418601</v>
      </c>
      <c r="J639">
        <v>0</v>
      </c>
      <c r="K639">
        <v>5</v>
      </c>
      <c r="L639">
        <v>24</v>
      </c>
      <c r="M639">
        <v>19</v>
      </c>
      <c r="N639">
        <v>1392</v>
      </c>
      <c r="O639">
        <v>2067</v>
      </c>
      <c r="P639">
        <f t="shared" si="10"/>
        <v>1</v>
      </c>
    </row>
    <row r="640" spans="1:16" x14ac:dyDescent="0.3">
      <c r="A640">
        <v>6775888955</v>
      </c>
      <c r="B640" s="1">
        <v>42478</v>
      </c>
      <c r="C640">
        <v>8294</v>
      </c>
      <c r="D640">
        <v>5.9499998092651403</v>
      </c>
      <c r="E640">
        <v>5.9499998092651403</v>
      </c>
      <c r="F640">
        <v>0</v>
      </c>
      <c r="G640">
        <v>2</v>
      </c>
      <c r="H640">
        <v>0.769999980926514</v>
      </c>
      <c r="I640">
        <v>3.1700000762939502</v>
      </c>
      <c r="J640">
        <v>0</v>
      </c>
      <c r="K640">
        <v>30</v>
      </c>
      <c r="L640">
        <v>31</v>
      </c>
      <c r="M640">
        <v>146</v>
      </c>
      <c r="N640">
        <v>1233</v>
      </c>
      <c r="O640">
        <v>2798</v>
      </c>
      <c r="P640">
        <f t="shared" si="10"/>
        <v>2</v>
      </c>
    </row>
    <row r="641" spans="1:16" x14ac:dyDescent="0.3">
      <c r="A641">
        <v>6775888955</v>
      </c>
      <c r="B641" s="1">
        <v>42479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1841</v>
      </c>
      <c r="P641">
        <f t="shared" si="10"/>
        <v>3</v>
      </c>
    </row>
    <row r="642" spans="1:16" x14ac:dyDescent="0.3">
      <c r="A642">
        <v>6775888955</v>
      </c>
      <c r="B642" s="1">
        <v>42480</v>
      </c>
      <c r="C642">
        <v>10771</v>
      </c>
      <c r="D642">
        <v>7.7199997901916504</v>
      </c>
      <c r="E642">
        <v>7.7199997901916504</v>
      </c>
      <c r="F642">
        <v>0</v>
      </c>
      <c r="G642">
        <v>3.7699999809265101</v>
      </c>
      <c r="H642">
        <v>1.7400000095367401</v>
      </c>
      <c r="I642">
        <v>2.2200000286102299</v>
      </c>
      <c r="J642">
        <v>0</v>
      </c>
      <c r="K642">
        <v>70</v>
      </c>
      <c r="L642">
        <v>113</v>
      </c>
      <c r="M642">
        <v>178</v>
      </c>
      <c r="N642">
        <v>1079</v>
      </c>
      <c r="O642">
        <v>3727</v>
      </c>
      <c r="P642">
        <f t="shared" si="10"/>
        <v>4</v>
      </c>
    </row>
    <row r="643" spans="1:16" x14ac:dyDescent="0.3">
      <c r="A643">
        <v>6775888955</v>
      </c>
      <c r="B643" s="1">
        <v>42481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1440</v>
      </c>
      <c r="O643">
        <v>1841</v>
      </c>
      <c r="P643">
        <f t="shared" ref="P643:P706" si="11">WEEKDAY(B643)</f>
        <v>5</v>
      </c>
    </row>
    <row r="644" spans="1:16" x14ac:dyDescent="0.3">
      <c r="A644">
        <v>6775888955</v>
      </c>
      <c r="B644" s="1">
        <v>42482</v>
      </c>
      <c r="C644">
        <v>637</v>
      </c>
      <c r="D644">
        <v>0.46000000834464999</v>
      </c>
      <c r="E644">
        <v>0.46000000834464999</v>
      </c>
      <c r="F644">
        <v>0</v>
      </c>
      <c r="G644">
        <v>0</v>
      </c>
      <c r="H644">
        <v>0</v>
      </c>
      <c r="I644">
        <v>0.46000000834464999</v>
      </c>
      <c r="J644">
        <v>0</v>
      </c>
      <c r="K644">
        <v>0</v>
      </c>
      <c r="L644">
        <v>0</v>
      </c>
      <c r="M644">
        <v>20</v>
      </c>
      <c r="N644">
        <v>1420</v>
      </c>
      <c r="O644">
        <v>1922</v>
      </c>
      <c r="P644">
        <f t="shared" si="11"/>
        <v>6</v>
      </c>
    </row>
    <row r="645" spans="1:16" x14ac:dyDescent="0.3">
      <c r="A645">
        <v>6775888955</v>
      </c>
      <c r="B645" s="1">
        <v>42483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1440</v>
      </c>
      <c r="O645">
        <v>1841</v>
      </c>
      <c r="P645">
        <f t="shared" si="11"/>
        <v>7</v>
      </c>
    </row>
    <row r="646" spans="1:16" x14ac:dyDescent="0.3">
      <c r="A646">
        <v>6775888955</v>
      </c>
      <c r="B646" s="1">
        <v>42484</v>
      </c>
      <c r="C646">
        <v>2153</v>
      </c>
      <c r="D646">
        <v>1.53999996185303</v>
      </c>
      <c r="E646">
        <v>1.53999996185303</v>
      </c>
      <c r="F646">
        <v>0</v>
      </c>
      <c r="G646">
        <v>0.769999980926514</v>
      </c>
      <c r="H646">
        <v>0.62000000476837203</v>
      </c>
      <c r="I646">
        <v>0.15000000596046401</v>
      </c>
      <c r="J646">
        <v>0</v>
      </c>
      <c r="K646">
        <v>11</v>
      </c>
      <c r="L646">
        <v>18</v>
      </c>
      <c r="M646">
        <v>11</v>
      </c>
      <c r="N646">
        <v>1400</v>
      </c>
      <c r="O646">
        <v>2053</v>
      </c>
      <c r="P646">
        <f t="shared" si="11"/>
        <v>1</v>
      </c>
    </row>
    <row r="647" spans="1:16" x14ac:dyDescent="0.3">
      <c r="A647">
        <v>6775888955</v>
      </c>
      <c r="B647" s="1">
        <v>42485</v>
      </c>
      <c r="C647">
        <v>6474</v>
      </c>
      <c r="D647">
        <v>4.6399998664856001</v>
      </c>
      <c r="E647">
        <v>4.6399998664856001</v>
      </c>
      <c r="F647">
        <v>0</v>
      </c>
      <c r="G647">
        <v>2.2699999809265101</v>
      </c>
      <c r="H647">
        <v>0.46000000834464999</v>
      </c>
      <c r="I647">
        <v>1.8999999761581401</v>
      </c>
      <c r="J647">
        <v>0</v>
      </c>
      <c r="K647">
        <v>33</v>
      </c>
      <c r="L647">
        <v>13</v>
      </c>
      <c r="M647">
        <v>92</v>
      </c>
      <c r="N647">
        <v>1302</v>
      </c>
      <c r="O647">
        <v>2484</v>
      </c>
      <c r="P647">
        <f t="shared" si="11"/>
        <v>2</v>
      </c>
    </row>
    <row r="648" spans="1:16" x14ac:dyDescent="0.3">
      <c r="A648">
        <v>6775888955</v>
      </c>
      <c r="B648" s="1">
        <v>42486</v>
      </c>
      <c r="C648">
        <v>7091</v>
      </c>
      <c r="D648">
        <v>5.2699999809265101</v>
      </c>
      <c r="E648">
        <v>5.2699999809265101</v>
      </c>
      <c r="F648">
        <v>1.9595960378646899</v>
      </c>
      <c r="G648">
        <v>3.4800000190734899</v>
      </c>
      <c r="H648">
        <v>0.87000000476837203</v>
      </c>
      <c r="I648">
        <v>0.730000019073486</v>
      </c>
      <c r="J648">
        <v>0</v>
      </c>
      <c r="K648">
        <v>42</v>
      </c>
      <c r="L648">
        <v>30</v>
      </c>
      <c r="M648">
        <v>47</v>
      </c>
      <c r="N648">
        <v>1321</v>
      </c>
      <c r="O648">
        <v>2584</v>
      </c>
      <c r="P648">
        <f t="shared" si="11"/>
        <v>3</v>
      </c>
    </row>
    <row r="649" spans="1:16" x14ac:dyDescent="0.3">
      <c r="A649">
        <v>6775888955</v>
      </c>
      <c r="B649" s="1">
        <v>42487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1440</v>
      </c>
      <c r="O649">
        <v>1841</v>
      </c>
      <c r="P649">
        <f t="shared" si="11"/>
        <v>4</v>
      </c>
    </row>
    <row r="650" spans="1:16" x14ac:dyDescent="0.3">
      <c r="A650">
        <v>6775888955</v>
      </c>
      <c r="B650" s="1">
        <v>42488</v>
      </c>
      <c r="C650">
        <v>703</v>
      </c>
      <c r="D650">
        <v>0.5</v>
      </c>
      <c r="E650">
        <v>0.5</v>
      </c>
      <c r="F650">
        <v>0</v>
      </c>
      <c r="G650">
        <v>5.9999998658895499E-2</v>
      </c>
      <c r="H650">
        <v>0.20000000298023199</v>
      </c>
      <c r="I650">
        <v>0.239999994635582</v>
      </c>
      <c r="J650">
        <v>0</v>
      </c>
      <c r="K650">
        <v>2</v>
      </c>
      <c r="L650">
        <v>13</v>
      </c>
      <c r="M650">
        <v>15</v>
      </c>
      <c r="N650">
        <v>1410</v>
      </c>
      <c r="O650">
        <v>1993</v>
      </c>
      <c r="P650">
        <f t="shared" si="11"/>
        <v>5</v>
      </c>
    </row>
    <row r="651" spans="1:16" x14ac:dyDescent="0.3">
      <c r="A651">
        <v>6775888955</v>
      </c>
      <c r="B651" s="1">
        <v>42489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1440</v>
      </c>
      <c r="O651">
        <v>1841</v>
      </c>
      <c r="P651">
        <f t="shared" si="11"/>
        <v>6</v>
      </c>
    </row>
    <row r="652" spans="1:16" x14ac:dyDescent="0.3">
      <c r="A652">
        <v>6775888955</v>
      </c>
      <c r="B652" s="1">
        <v>42490</v>
      </c>
      <c r="C652">
        <v>2503</v>
      </c>
      <c r="D652">
        <v>1.78999996185303</v>
      </c>
      <c r="E652">
        <v>1.78999996185303</v>
      </c>
      <c r="F652">
        <v>0</v>
      </c>
      <c r="G652">
        <v>0.15999999642372101</v>
      </c>
      <c r="H652">
        <v>0.15999999642372101</v>
      </c>
      <c r="I652">
        <v>1.4800000190734901</v>
      </c>
      <c r="J652">
        <v>0</v>
      </c>
      <c r="K652">
        <v>3</v>
      </c>
      <c r="L652">
        <v>9</v>
      </c>
      <c r="M652">
        <v>84</v>
      </c>
      <c r="N652">
        <v>1344</v>
      </c>
      <c r="O652">
        <v>2280</v>
      </c>
      <c r="P652">
        <f t="shared" si="11"/>
        <v>7</v>
      </c>
    </row>
    <row r="653" spans="1:16" x14ac:dyDescent="0.3">
      <c r="A653">
        <v>6775888955</v>
      </c>
      <c r="B653" s="1">
        <v>42491</v>
      </c>
      <c r="C653">
        <v>2487</v>
      </c>
      <c r="D653">
        <v>1.7799999713897701</v>
      </c>
      <c r="E653">
        <v>1.7799999713897701</v>
      </c>
      <c r="F653">
        <v>0</v>
      </c>
      <c r="G653">
        <v>0.479999989271164</v>
      </c>
      <c r="H653">
        <v>0.62000000476837203</v>
      </c>
      <c r="I653">
        <v>0.68000000715255704</v>
      </c>
      <c r="J653">
        <v>0</v>
      </c>
      <c r="K653">
        <v>9</v>
      </c>
      <c r="L653">
        <v>34</v>
      </c>
      <c r="M653">
        <v>50</v>
      </c>
      <c r="N653">
        <v>1347</v>
      </c>
      <c r="O653">
        <v>2319</v>
      </c>
      <c r="P653">
        <f t="shared" si="11"/>
        <v>1</v>
      </c>
    </row>
    <row r="654" spans="1:16" x14ac:dyDescent="0.3">
      <c r="A654">
        <v>6775888955</v>
      </c>
      <c r="B654" s="1">
        <v>42492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1440</v>
      </c>
      <c r="O654">
        <v>1841</v>
      </c>
      <c r="P654">
        <f t="shared" si="11"/>
        <v>2</v>
      </c>
    </row>
    <row r="655" spans="1:16" x14ac:dyDescent="0.3">
      <c r="A655">
        <v>6775888955</v>
      </c>
      <c r="B655" s="1">
        <v>42493</v>
      </c>
      <c r="C655">
        <v>9</v>
      </c>
      <c r="D655">
        <v>9.9999997764825804E-3</v>
      </c>
      <c r="E655">
        <v>9.9999997764825804E-3</v>
      </c>
      <c r="F655">
        <v>0</v>
      </c>
      <c r="G655">
        <v>0</v>
      </c>
      <c r="H655">
        <v>0</v>
      </c>
      <c r="I655">
        <v>9.9999997764825804E-3</v>
      </c>
      <c r="J655">
        <v>0</v>
      </c>
      <c r="K655">
        <v>0</v>
      </c>
      <c r="L655">
        <v>0</v>
      </c>
      <c r="M655">
        <v>1</v>
      </c>
      <c r="N655">
        <v>1439</v>
      </c>
      <c r="O655">
        <v>1843</v>
      </c>
      <c r="P655">
        <f t="shared" si="11"/>
        <v>3</v>
      </c>
    </row>
    <row r="656" spans="1:16" x14ac:dyDescent="0.3">
      <c r="A656">
        <v>6775888955</v>
      </c>
      <c r="B656" s="1">
        <v>42494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  <c r="P656">
        <f t="shared" si="11"/>
        <v>4</v>
      </c>
    </row>
    <row r="657" spans="1:16" x14ac:dyDescent="0.3">
      <c r="A657">
        <v>6775888955</v>
      </c>
      <c r="B657" s="1">
        <v>42495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1440</v>
      </c>
      <c r="O657">
        <v>1841</v>
      </c>
      <c r="P657">
        <f t="shared" si="11"/>
        <v>5</v>
      </c>
    </row>
    <row r="658" spans="1:16" x14ac:dyDescent="0.3">
      <c r="A658">
        <v>6775888955</v>
      </c>
      <c r="B658" s="1">
        <v>42496</v>
      </c>
      <c r="C658">
        <v>4697</v>
      </c>
      <c r="D658">
        <v>3.3699998855590798</v>
      </c>
      <c r="E658">
        <v>3.3699998855590798</v>
      </c>
      <c r="F658">
        <v>0</v>
      </c>
      <c r="G658">
        <v>0.46999999880790699</v>
      </c>
      <c r="H658">
        <v>0.93000000715255704</v>
      </c>
      <c r="I658">
        <v>1.9299999475479099</v>
      </c>
      <c r="J658">
        <v>0</v>
      </c>
      <c r="K658">
        <v>12</v>
      </c>
      <c r="L658">
        <v>35</v>
      </c>
      <c r="M658">
        <v>75</v>
      </c>
      <c r="N658">
        <v>1318</v>
      </c>
      <c r="O658">
        <v>2496</v>
      </c>
      <c r="P658">
        <f t="shared" si="11"/>
        <v>6</v>
      </c>
    </row>
    <row r="659" spans="1:16" x14ac:dyDescent="0.3">
      <c r="A659">
        <v>6775888955</v>
      </c>
      <c r="B659" s="1">
        <v>42497</v>
      </c>
      <c r="C659">
        <v>1967</v>
      </c>
      <c r="D659">
        <v>1.4099999666214</v>
      </c>
      <c r="E659">
        <v>1.4099999666214</v>
      </c>
      <c r="F659">
        <v>0</v>
      </c>
      <c r="G659">
        <v>0.129999995231628</v>
      </c>
      <c r="H659">
        <v>0.239999994635582</v>
      </c>
      <c r="I659">
        <v>1.04999995231628</v>
      </c>
      <c r="J659">
        <v>0</v>
      </c>
      <c r="K659">
        <v>2</v>
      </c>
      <c r="L659">
        <v>5</v>
      </c>
      <c r="M659">
        <v>49</v>
      </c>
      <c r="N659">
        <v>551</v>
      </c>
      <c r="O659">
        <v>1032</v>
      </c>
      <c r="P659">
        <f t="shared" si="11"/>
        <v>7</v>
      </c>
    </row>
    <row r="660" spans="1:16" x14ac:dyDescent="0.3">
      <c r="A660">
        <v>6962181067</v>
      </c>
      <c r="B660" s="1">
        <v>42472</v>
      </c>
      <c r="C660">
        <v>10199</v>
      </c>
      <c r="D660">
        <v>6.7399997711181596</v>
      </c>
      <c r="E660">
        <v>6.7399997711181596</v>
      </c>
      <c r="F660">
        <v>0</v>
      </c>
      <c r="G660">
        <v>3.4000000953674299</v>
      </c>
      <c r="H660">
        <v>0.82999998331069902</v>
      </c>
      <c r="I660">
        <v>2.5099999904632599</v>
      </c>
      <c r="J660">
        <v>0</v>
      </c>
      <c r="K660">
        <v>50</v>
      </c>
      <c r="L660">
        <v>14</v>
      </c>
      <c r="M660">
        <v>189</v>
      </c>
      <c r="N660">
        <v>796</v>
      </c>
      <c r="O660">
        <v>1994</v>
      </c>
      <c r="P660">
        <f t="shared" si="11"/>
        <v>3</v>
      </c>
    </row>
    <row r="661" spans="1:16" x14ac:dyDescent="0.3">
      <c r="A661">
        <v>6962181067</v>
      </c>
      <c r="B661" s="1">
        <v>42473</v>
      </c>
      <c r="C661">
        <v>5652</v>
      </c>
      <c r="D661">
        <v>3.7400000095367401</v>
      </c>
      <c r="E661">
        <v>3.7400000095367401</v>
      </c>
      <c r="F661">
        <v>0</v>
      </c>
      <c r="G661">
        <v>0.56999999284744296</v>
      </c>
      <c r="H661">
        <v>1.21000003814697</v>
      </c>
      <c r="I661">
        <v>1.96000003814697</v>
      </c>
      <c r="J661">
        <v>0</v>
      </c>
      <c r="K661">
        <v>8</v>
      </c>
      <c r="L661">
        <v>24</v>
      </c>
      <c r="M661">
        <v>142</v>
      </c>
      <c r="N661">
        <v>548</v>
      </c>
      <c r="O661">
        <v>1718</v>
      </c>
      <c r="P661">
        <f t="shared" si="11"/>
        <v>4</v>
      </c>
    </row>
    <row r="662" spans="1:16" x14ac:dyDescent="0.3">
      <c r="A662">
        <v>6962181067</v>
      </c>
      <c r="B662" s="1">
        <v>42474</v>
      </c>
      <c r="C662">
        <v>1551</v>
      </c>
      <c r="D662">
        <v>1.0299999713897701</v>
      </c>
      <c r="E662">
        <v>1.0299999713897701</v>
      </c>
      <c r="F662">
        <v>0</v>
      </c>
      <c r="G662">
        <v>0</v>
      </c>
      <c r="H662">
        <v>0</v>
      </c>
      <c r="I662">
        <v>1.0299999713897701</v>
      </c>
      <c r="J662">
        <v>0</v>
      </c>
      <c r="K662">
        <v>0</v>
      </c>
      <c r="L662">
        <v>0</v>
      </c>
      <c r="M662">
        <v>86</v>
      </c>
      <c r="N662">
        <v>862</v>
      </c>
      <c r="O662">
        <v>1466</v>
      </c>
      <c r="P662">
        <f t="shared" si="11"/>
        <v>5</v>
      </c>
    </row>
    <row r="663" spans="1:16" x14ac:dyDescent="0.3">
      <c r="A663">
        <v>6962181067</v>
      </c>
      <c r="B663" s="1">
        <v>42475</v>
      </c>
      <c r="C663">
        <v>5563</v>
      </c>
      <c r="D663">
        <v>3.6800000667571999</v>
      </c>
      <c r="E663">
        <v>3.6800000667571999</v>
      </c>
      <c r="F663">
        <v>0</v>
      </c>
      <c r="G663">
        <v>0</v>
      </c>
      <c r="H663">
        <v>0</v>
      </c>
      <c r="I663">
        <v>3.6800000667571999</v>
      </c>
      <c r="J663">
        <v>0</v>
      </c>
      <c r="K663">
        <v>0</v>
      </c>
      <c r="L663">
        <v>0</v>
      </c>
      <c r="M663">
        <v>217</v>
      </c>
      <c r="N663">
        <v>837</v>
      </c>
      <c r="O663">
        <v>1756</v>
      </c>
      <c r="P663">
        <f t="shared" si="11"/>
        <v>6</v>
      </c>
    </row>
    <row r="664" spans="1:16" x14ac:dyDescent="0.3">
      <c r="A664">
        <v>6962181067</v>
      </c>
      <c r="B664" s="1">
        <v>42476</v>
      </c>
      <c r="C664">
        <v>13217</v>
      </c>
      <c r="D664">
        <v>8.7399997711181605</v>
      </c>
      <c r="E664">
        <v>8.7399997711181605</v>
      </c>
      <c r="F664">
        <v>0</v>
      </c>
      <c r="G664">
        <v>3.6600000858306898</v>
      </c>
      <c r="H664">
        <v>0.18999999761581399</v>
      </c>
      <c r="I664">
        <v>4.8800001144409197</v>
      </c>
      <c r="J664">
        <v>0</v>
      </c>
      <c r="K664">
        <v>50</v>
      </c>
      <c r="L664">
        <v>3</v>
      </c>
      <c r="M664">
        <v>280</v>
      </c>
      <c r="N664">
        <v>741</v>
      </c>
      <c r="O664">
        <v>2173</v>
      </c>
      <c r="P664">
        <f t="shared" si="11"/>
        <v>7</v>
      </c>
    </row>
    <row r="665" spans="1:16" x14ac:dyDescent="0.3">
      <c r="A665">
        <v>6962181067</v>
      </c>
      <c r="B665" s="1">
        <v>42477</v>
      </c>
      <c r="C665">
        <v>10145</v>
      </c>
      <c r="D665">
        <v>6.71000003814697</v>
      </c>
      <c r="E665">
        <v>6.71000003814697</v>
      </c>
      <c r="F665">
        <v>0</v>
      </c>
      <c r="G665">
        <v>0.33000001311302202</v>
      </c>
      <c r="H665">
        <v>0.68000000715255704</v>
      </c>
      <c r="I665">
        <v>5.6900000572204599</v>
      </c>
      <c r="J665">
        <v>0</v>
      </c>
      <c r="K665">
        <v>5</v>
      </c>
      <c r="L665">
        <v>13</v>
      </c>
      <c r="M665">
        <v>295</v>
      </c>
      <c r="N665">
        <v>634</v>
      </c>
      <c r="O665">
        <v>2027</v>
      </c>
      <c r="P665">
        <f t="shared" si="11"/>
        <v>1</v>
      </c>
    </row>
    <row r="666" spans="1:16" x14ac:dyDescent="0.3">
      <c r="A666">
        <v>6962181067</v>
      </c>
      <c r="B666" s="1">
        <v>42478</v>
      </c>
      <c r="C666">
        <v>11404</v>
      </c>
      <c r="D666">
        <v>7.53999996185303</v>
      </c>
      <c r="E666">
        <v>7.53999996185303</v>
      </c>
      <c r="F666">
        <v>0</v>
      </c>
      <c r="G666">
        <v>0.82999998331069902</v>
      </c>
      <c r="H666">
        <v>2.3900001049041699</v>
      </c>
      <c r="I666">
        <v>4.3200001716613796</v>
      </c>
      <c r="J666">
        <v>0</v>
      </c>
      <c r="K666">
        <v>13</v>
      </c>
      <c r="L666">
        <v>42</v>
      </c>
      <c r="M666">
        <v>238</v>
      </c>
      <c r="N666">
        <v>689</v>
      </c>
      <c r="O666">
        <v>2039</v>
      </c>
      <c r="P666">
        <f t="shared" si="11"/>
        <v>2</v>
      </c>
    </row>
    <row r="667" spans="1:16" x14ac:dyDescent="0.3">
      <c r="A667">
        <v>6962181067</v>
      </c>
      <c r="B667" s="1">
        <v>42479</v>
      </c>
      <c r="C667">
        <v>10742</v>
      </c>
      <c r="D667">
        <v>7.0999999046325701</v>
      </c>
      <c r="E667">
        <v>7.0999999046325701</v>
      </c>
      <c r="F667">
        <v>0</v>
      </c>
      <c r="G667">
        <v>2.0999999046325701</v>
      </c>
      <c r="H667">
        <v>2.1300001144409202</v>
      </c>
      <c r="I667">
        <v>2.8699998855590798</v>
      </c>
      <c r="J667">
        <v>0</v>
      </c>
      <c r="K667">
        <v>35</v>
      </c>
      <c r="L667">
        <v>41</v>
      </c>
      <c r="M667">
        <v>195</v>
      </c>
      <c r="N667">
        <v>659</v>
      </c>
      <c r="O667">
        <v>2046</v>
      </c>
      <c r="P667">
        <f t="shared" si="11"/>
        <v>3</v>
      </c>
    </row>
    <row r="668" spans="1:16" x14ac:dyDescent="0.3">
      <c r="A668">
        <v>6962181067</v>
      </c>
      <c r="B668" s="1">
        <v>42480</v>
      </c>
      <c r="C668">
        <v>13928</v>
      </c>
      <c r="D668">
        <v>9.5500001907348597</v>
      </c>
      <c r="E668">
        <v>9.5500001907348597</v>
      </c>
      <c r="F668">
        <v>0</v>
      </c>
      <c r="G668">
        <v>4.2800002098083496</v>
      </c>
      <c r="H668">
        <v>0.18999999761581399</v>
      </c>
      <c r="I668">
        <v>5.0900001525878897</v>
      </c>
      <c r="J668">
        <v>0</v>
      </c>
      <c r="K668">
        <v>48</v>
      </c>
      <c r="L668">
        <v>4</v>
      </c>
      <c r="M668">
        <v>297</v>
      </c>
      <c r="N668">
        <v>639</v>
      </c>
      <c r="O668">
        <v>2174</v>
      </c>
      <c r="P668">
        <f t="shared" si="11"/>
        <v>4</v>
      </c>
    </row>
    <row r="669" spans="1:16" x14ac:dyDescent="0.3">
      <c r="A669">
        <v>6962181067</v>
      </c>
      <c r="B669" s="1">
        <v>42481</v>
      </c>
      <c r="C669">
        <v>11835</v>
      </c>
      <c r="D669">
        <v>9.7100000381469709</v>
      </c>
      <c r="E669">
        <v>7.8800001144409197</v>
      </c>
      <c r="F669">
        <v>4.0816922187805202</v>
      </c>
      <c r="G669">
        <v>3.9900000095367401</v>
      </c>
      <c r="H669">
        <v>2.0999999046325701</v>
      </c>
      <c r="I669">
        <v>3.5099999904632599</v>
      </c>
      <c r="J669">
        <v>0.109999999403954</v>
      </c>
      <c r="K669">
        <v>53</v>
      </c>
      <c r="L669">
        <v>27</v>
      </c>
      <c r="M669">
        <v>214</v>
      </c>
      <c r="N669">
        <v>708</v>
      </c>
      <c r="O669">
        <v>2179</v>
      </c>
      <c r="P669">
        <f t="shared" si="11"/>
        <v>5</v>
      </c>
    </row>
    <row r="670" spans="1:16" x14ac:dyDescent="0.3">
      <c r="A670">
        <v>6962181067</v>
      </c>
      <c r="B670" s="1">
        <v>42482</v>
      </c>
      <c r="C670">
        <v>10725</v>
      </c>
      <c r="D670">
        <v>7.0900001525878897</v>
      </c>
      <c r="E670">
        <v>7.0900001525878897</v>
      </c>
      <c r="F670">
        <v>0</v>
      </c>
      <c r="G670">
        <v>1.7699999809265099</v>
      </c>
      <c r="H670">
        <v>1.54999995231628</v>
      </c>
      <c r="I670">
        <v>3.7699999809265101</v>
      </c>
      <c r="J670">
        <v>0</v>
      </c>
      <c r="K670">
        <v>30</v>
      </c>
      <c r="L670">
        <v>33</v>
      </c>
      <c r="M670">
        <v>240</v>
      </c>
      <c r="N670">
        <v>659</v>
      </c>
      <c r="O670">
        <v>2086</v>
      </c>
      <c r="P670">
        <f t="shared" si="11"/>
        <v>6</v>
      </c>
    </row>
    <row r="671" spans="1:16" x14ac:dyDescent="0.3">
      <c r="A671">
        <v>6962181067</v>
      </c>
      <c r="B671" s="1">
        <v>42483</v>
      </c>
      <c r="C671">
        <v>20031</v>
      </c>
      <c r="D671">
        <v>13.2399997711182</v>
      </c>
      <c r="E671">
        <v>13.2399997711182</v>
      </c>
      <c r="F671">
        <v>0</v>
      </c>
      <c r="G671">
        <v>4.1999998092651403</v>
      </c>
      <c r="H671">
        <v>2</v>
      </c>
      <c r="I671">
        <v>7.03999996185303</v>
      </c>
      <c r="J671">
        <v>0</v>
      </c>
      <c r="K671">
        <v>58</v>
      </c>
      <c r="L671">
        <v>41</v>
      </c>
      <c r="M671">
        <v>347</v>
      </c>
      <c r="N671">
        <v>484</v>
      </c>
      <c r="O671">
        <v>2571</v>
      </c>
      <c r="P671">
        <f t="shared" si="11"/>
        <v>7</v>
      </c>
    </row>
    <row r="672" spans="1:16" x14ac:dyDescent="0.3">
      <c r="A672">
        <v>6962181067</v>
      </c>
      <c r="B672" s="1">
        <v>42484</v>
      </c>
      <c r="C672">
        <v>5029</v>
      </c>
      <c r="D672">
        <v>3.3199999332428001</v>
      </c>
      <c r="E672">
        <v>3.3199999332428001</v>
      </c>
      <c r="F672">
        <v>0</v>
      </c>
      <c r="G672">
        <v>0</v>
      </c>
      <c r="H672">
        <v>0</v>
      </c>
      <c r="I672">
        <v>3.3199999332428001</v>
      </c>
      <c r="J672">
        <v>0</v>
      </c>
      <c r="K672">
        <v>0</v>
      </c>
      <c r="L672">
        <v>0</v>
      </c>
      <c r="M672">
        <v>199</v>
      </c>
      <c r="N672">
        <v>720</v>
      </c>
      <c r="O672">
        <v>1705</v>
      </c>
      <c r="P672">
        <f t="shared" si="11"/>
        <v>1</v>
      </c>
    </row>
    <row r="673" spans="1:16" x14ac:dyDescent="0.3">
      <c r="A673">
        <v>6962181067</v>
      </c>
      <c r="B673" s="1">
        <v>42485</v>
      </c>
      <c r="C673">
        <v>13239</v>
      </c>
      <c r="D673">
        <v>9.2700004577636701</v>
      </c>
      <c r="E673">
        <v>9.0799999237060494</v>
      </c>
      <c r="F673">
        <v>2.7851750850677499</v>
      </c>
      <c r="G673">
        <v>3.0199999809265101</v>
      </c>
      <c r="H673">
        <v>1.6799999475479099</v>
      </c>
      <c r="I673">
        <v>4.46000003814697</v>
      </c>
      <c r="J673">
        <v>0.10000000149011599</v>
      </c>
      <c r="K673">
        <v>35</v>
      </c>
      <c r="L673">
        <v>31</v>
      </c>
      <c r="M673">
        <v>282</v>
      </c>
      <c r="N673">
        <v>637</v>
      </c>
      <c r="O673">
        <v>2194</v>
      </c>
      <c r="P673">
        <f t="shared" si="11"/>
        <v>2</v>
      </c>
    </row>
    <row r="674" spans="1:16" x14ac:dyDescent="0.3">
      <c r="A674">
        <v>6962181067</v>
      </c>
      <c r="B674" s="1">
        <v>42486</v>
      </c>
      <c r="C674">
        <v>10433</v>
      </c>
      <c r="D674">
        <v>6.9000000953674299</v>
      </c>
      <c r="E674">
        <v>6.9000000953674299</v>
      </c>
      <c r="F674">
        <v>0</v>
      </c>
      <c r="G674">
        <v>2.5799999237060498</v>
      </c>
      <c r="H674">
        <v>0.41999998688697798</v>
      </c>
      <c r="I674">
        <v>3.9000000953674299</v>
      </c>
      <c r="J674">
        <v>0</v>
      </c>
      <c r="K674">
        <v>36</v>
      </c>
      <c r="L674">
        <v>7</v>
      </c>
      <c r="M674">
        <v>254</v>
      </c>
      <c r="N674">
        <v>680</v>
      </c>
      <c r="O674">
        <v>2012</v>
      </c>
      <c r="P674">
        <f t="shared" si="11"/>
        <v>3</v>
      </c>
    </row>
    <row r="675" spans="1:16" x14ac:dyDescent="0.3">
      <c r="A675">
        <v>6962181067</v>
      </c>
      <c r="B675" s="1">
        <v>42487</v>
      </c>
      <c r="C675">
        <v>10320</v>
      </c>
      <c r="D675">
        <v>6.8200001716613796</v>
      </c>
      <c r="E675">
        <v>6.8200001716613796</v>
      </c>
      <c r="F675">
        <v>0</v>
      </c>
      <c r="G675">
        <v>0.55000001192092896</v>
      </c>
      <c r="H675">
        <v>2.0199999809265101</v>
      </c>
      <c r="I675">
        <v>4.25</v>
      </c>
      <c r="J675">
        <v>0</v>
      </c>
      <c r="K675">
        <v>7</v>
      </c>
      <c r="L675">
        <v>38</v>
      </c>
      <c r="M675">
        <v>279</v>
      </c>
      <c r="N675">
        <v>697</v>
      </c>
      <c r="O675">
        <v>2034</v>
      </c>
      <c r="P675">
        <f t="shared" si="11"/>
        <v>4</v>
      </c>
    </row>
    <row r="676" spans="1:16" x14ac:dyDescent="0.3">
      <c r="A676">
        <v>6962181067</v>
      </c>
      <c r="B676" s="1">
        <v>42488</v>
      </c>
      <c r="C676">
        <v>12627</v>
      </c>
      <c r="D676">
        <v>8.3500003814697301</v>
      </c>
      <c r="E676">
        <v>8.3500003814697301</v>
      </c>
      <c r="F676">
        <v>0</v>
      </c>
      <c r="G676">
        <v>2.5099999904632599</v>
      </c>
      <c r="H676">
        <v>0.239999994635582</v>
      </c>
      <c r="I676">
        <v>5.5900001525878897</v>
      </c>
      <c r="J676">
        <v>0</v>
      </c>
      <c r="K676">
        <v>38</v>
      </c>
      <c r="L676">
        <v>8</v>
      </c>
      <c r="M676">
        <v>288</v>
      </c>
      <c r="N676">
        <v>621</v>
      </c>
      <c r="O676">
        <v>2182</v>
      </c>
      <c r="P676">
        <f t="shared" si="11"/>
        <v>5</v>
      </c>
    </row>
    <row r="677" spans="1:16" x14ac:dyDescent="0.3">
      <c r="A677">
        <v>6962181067</v>
      </c>
      <c r="B677" s="1">
        <v>42489</v>
      </c>
      <c r="C677">
        <v>10762</v>
      </c>
      <c r="D677">
        <v>7.1100001335143999</v>
      </c>
      <c r="E677">
        <v>7.1100001335143999</v>
      </c>
      <c r="F677">
        <v>0</v>
      </c>
      <c r="G677">
        <v>0.81999999284744296</v>
      </c>
      <c r="H677">
        <v>0.479999989271164</v>
      </c>
      <c r="I677">
        <v>5.8099999427795401</v>
      </c>
      <c r="J677">
        <v>0</v>
      </c>
      <c r="K677">
        <v>12</v>
      </c>
      <c r="L677">
        <v>15</v>
      </c>
      <c r="M677">
        <v>369</v>
      </c>
      <c r="N677">
        <v>645</v>
      </c>
      <c r="O677">
        <v>2254</v>
      </c>
      <c r="P677">
        <f t="shared" si="11"/>
        <v>6</v>
      </c>
    </row>
    <row r="678" spans="1:16" x14ac:dyDescent="0.3">
      <c r="A678">
        <v>6962181067</v>
      </c>
      <c r="B678" s="1">
        <v>42490</v>
      </c>
      <c r="C678">
        <v>10081</v>
      </c>
      <c r="D678">
        <v>6.6599998474121103</v>
      </c>
      <c r="E678">
        <v>6.6599998474121103</v>
      </c>
      <c r="F678">
        <v>0</v>
      </c>
      <c r="G678">
        <v>2.2400000095367401</v>
      </c>
      <c r="H678">
        <v>0.75999999046325695</v>
      </c>
      <c r="I678">
        <v>3.6700000762939502</v>
      </c>
      <c r="J678">
        <v>0</v>
      </c>
      <c r="K678">
        <v>32</v>
      </c>
      <c r="L678">
        <v>16</v>
      </c>
      <c r="M678">
        <v>237</v>
      </c>
      <c r="N678">
        <v>731</v>
      </c>
      <c r="O678">
        <v>2002</v>
      </c>
      <c r="P678">
        <f t="shared" si="11"/>
        <v>7</v>
      </c>
    </row>
    <row r="679" spans="1:16" x14ac:dyDescent="0.3">
      <c r="A679">
        <v>6962181067</v>
      </c>
      <c r="B679" s="1">
        <v>42491</v>
      </c>
      <c r="C679">
        <v>5454</v>
      </c>
      <c r="D679">
        <v>3.6099998950958301</v>
      </c>
      <c r="E679">
        <v>3.6099998950958301</v>
      </c>
      <c r="F679">
        <v>0</v>
      </c>
      <c r="G679">
        <v>0</v>
      </c>
      <c r="H679">
        <v>0</v>
      </c>
      <c r="I679">
        <v>3.6099998950958301</v>
      </c>
      <c r="J679">
        <v>0</v>
      </c>
      <c r="K679">
        <v>0</v>
      </c>
      <c r="L679">
        <v>0</v>
      </c>
      <c r="M679">
        <v>215</v>
      </c>
      <c r="N679">
        <v>722</v>
      </c>
      <c r="O679">
        <v>1740</v>
      </c>
      <c r="P679">
        <f t="shared" si="11"/>
        <v>1</v>
      </c>
    </row>
    <row r="680" spans="1:16" x14ac:dyDescent="0.3">
      <c r="A680">
        <v>6962181067</v>
      </c>
      <c r="B680" s="1">
        <v>42492</v>
      </c>
      <c r="C680">
        <v>12912</v>
      </c>
      <c r="D680">
        <v>8.5399999618530291</v>
      </c>
      <c r="E680">
        <v>8.5399999618530291</v>
      </c>
      <c r="F680">
        <v>0</v>
      </c>
      <c r="G680">
        <v>1.20000004768372</v>
      </c>
      <c r="H680">
        <v>2</v>
      </c>
      <c r="I680">
        <v>5.3400001525878897</v>
      </c>
      <c r="J680">
        <v>0</v>
      </c>
      <c r="K680">
        <v>18</v>
      </c>
      <c r="L680">
        <v>39</v>
      </c>
      <c r="M680">
        <v>313</v>
      </c>
      <c r="N680">
        <v>655</v>
      </c>
      <c r="O680">
        <v>2162</v>
      </c>
      <c r="P680">
        <f t="shared" si="11"/>
        <v>2</v>
      </c>
    </row>
    <row r="681" spans="1:16" x14ac:dyDescent="0.3">
      <c r="A681">
        <v>6962181067</v>
      </c>
      <c r="B681" s="1">
        <v>42493</v>
      </c>
      <c r="C681">
        <v>12109</v>
      </c>
      <c r="D681">
        <v>8.1199998855590803</v>
      </c>
      <c r="E681">
        <v>8.1199998855590803</v>
      </c>
      <c r="F681">
        <v>0</v>
      </c>
      <c r="G681">
        <v>1.7400000095367401</v>
      </c>
      <c r="H681">
        <v>2.03999996185303</v>
      </c>
      <c r="I681">
        <v>4.3299999237060502</v>
      </c>
      <c r="J681">
        <v>0</v>
      </c>
      <c r="K681">
        <v>21</v>
      </c>
      <c r="L681">
        <v>36</v>
      </c>
      <c r="M681">
        <v>267</v>
      </c>
      <c r="N681">
        <v>654</v>
      </c>
      <c r="O681">
        <v>2072</v>
      </c>
      <c r="P681">
        <f t="shared" si="11"/>
        <v>3</v>
      </c>
    </row>
    <row r="682" spans="1:16" x14ac:dyDescent="0.3">
      <c r="A682">
        <v>6962181067</v>
      </c>
      <c r="B682" s="1">
        <v>42494</v>
      </c>
      <c r="C682">
        <v>10147</v>
      </c>
      <c r="D682">
        <v>6.71000003814697</v>
      </c>
      <c r="E682">
        <v>6.71000003814697</v>
      </c>
      <c r="F682">
        <v>0</v>
      </c>
      <c r="G682">
        <v>0.46999999880790699</v>
      </c>
      <c r="H682">
        <v>1.6799999475479099</v>
      </c>
      <c r="I682">
        <v>4.5500001907348597</v>
      </c>
      <c r="J682">
        <v>0</v>
      </c>
      <c r="K682">
        <v>15</v>
      </c>
      <c r="L682">
        <v>36</v>
      </c>
      <c r="M682">
        <v>284</v>
      </c>
      <c r="N682">
        <v>683</v>
      </c>
      <c r="O682">
        <v>2086</v>
      </c>
      <c r="P682">
        <f t="shared" si="11"/>
        <v>4</v>
      </c>
    </row>
    <row r="683" spans="1:16" x14ac:dyDescent="0.3">
      <c r="A683">
        <v>6962181067</v>
      </c>
      <c r="B683" s="1">
        <v>42495</v>
      </c>
      <c r="C683">
        <v>10524</v>
      </c>
      <c r="D683">
        <v>6.96000003814697</v>
      </c>
      <c r="E683">
        <v>6.96000003814697</v>
      </c>
      <c r="F683">
        <v>0</v>
      </c>
      <c r="G683">
        <v>0.99000000953674305</v>
      </c>
      <c r="H683">
        <v>1.1599999666214</v>
      </c>
      <c r="I683">
        <v>4.8099999427795401</v>
      </c>
      <c r="J683">
        <v>0</v>
      </c>
      <c r="K683">
        <v>14</v>
      </c>
      <c r="L683">
        <v>22</v>
      </c>
      <c r="M683">
        <v>305</v>
      </c>
      <c r="N683">
        <v>591</v>
      </c>
      <c r="O683">
        <v>2066</v>
      </c>
      <c r="P683">
        <f t="shared" si="11"/>
        <v>5</v>
      </c>
    </row>
    <row r="684" spans="1:16" x14ac:dyDescent="0.3">
      <c r="A684">
        <v>6962181067</v>
      </c>
      <c r="B684" s="1">
        <v>42496</v>
      </c>
      <c r="C684">
        <v>5908</v>
      </c>
      <c r="D684">
        <v>3.9100000858306898</v>
      </c>
      <c r="E684">
        <v>3.9100000858306898</v>
      </c>
      <c r="F684">
        <v>0</v>
      </c>
      <c r="G684">
        <v>0</v>
      </c>
      <c r="H684">
        <v>0</v>
      </c>
      <c r="I684">
        <v>3.9100000858306898</v>
      </c>
      <c r="J684">
        <v>0</v>
      </c>
      <c r="K684">
        <v>0</v>
      </c>
      <c r="L684">
        <v>0</v>
      </c>
      <c r="M684">
        <v>299</v>
      </c>
      <c r="N684">
        <v>717</v>
      </c>
      <c r="O684">
        <v>1850</v>
      </c>
      <c r="P684">
        <f t="shared" si="11"/>
        <v>6</v>
      </c>
    </row>
    <row r="685" spans="1:16" x14ac:dyDescent="0.3">
      <c r="A685">
        <v>6962181067</v>
      </c>
      <c r="B685" s="1">
        <v>42497</v>
      </c>
      <c r="C685">
        <v>6815</v>
      </c>
      <c r="D685">
        <v>4.5</v>
      </c>
      <c r="E685">
        <v>4.5</v>
      </c>
      <c r="F685">
        <v>0</v>
      </c>
      <c r="G685">
        <v>0</v>
      </c>
      <c r="H685">
        <v>0</v>
      </c>
      <c r="I685">
        <v>4.5</v>
      </c>
      <c r="J685">
        <v>0</v>
      </c>
      <c r="K685">
        <v>0</v>
      </c>
      <c r="L685">
        <v>0</v>
      </c>
      <c r="M685">
        <v>328</v>
      </c>
      <c r="N685">
        <v>745</v>
      </c>
      <c r="O685">
        <v>1947</v>
      </c>
      <c r="P685">
        <f t="shared" si="11"/>
        <v>7</v>
      </c>
    </row>
    <row r="686" spans="1:16" x14ac:dyDescent="0.3">
      <c r="A686">
        <v>6962181067</v>
      </c>
      <c r="B686" s="1">
        <v>42498</v>
      </c>
      <c r="C686">
        <v>4188</v>
      </c>
      <c r="D686">
        <v>2.7699999809265101</v>
      </c>
      <c r="E686">
        <v>2.7699999809265101</v>
      </c>
      <c r="F686">
        <v>0</v>
      </c>
      <c r="G686">
        <v>0</v>
      </c>
      <c r="H686">
        <v>0.519999980926514</v>
      </c>
      <c r="I686">
        <v>2.25</v>
      </c>
      <c r="J686">
        <v>0</v>
      </c>
      <c r="K686">
        <v>0</v>
      </c>
      <c r="L686">
        <v>14</v>
      </c>
      <c r="M686">
        <v>151</v>
      </c>
      <c r="N686">
        <v>709</v>
      </c>
      <c r="O686">
        <v>1659</v>
      </c>
      <c r="P686">
        <f t="shared" si="11"/>
        <v>1</v>
      </c>
    </row>
    <row r="687" spans="1:16" x14ac:dyDescent="0.3">
      <c r="A687">
        <v>6962181067</v>
      </c>
      <c r="B687" s="1">
        <v>42499</v>
      </c>
      <c r="C687">
        <v>12342</v>
      </c>
      <c r="D687">
        <v>8.7200002670288104</v>
      </c>
      <c r="E687">
        <v>8.6800003051757795</v>
      </c>
      <c r="F687">
        <v>3.1678218841552699</v>
      </c>
      <c r="G687">
        <v>3.9000000953674299</v>
      </c>
      <c r="H687">
        <v>1.1799999475479099</v>
      </c>
      <c r="I687">
        <v>3.6500000953674299</v>
      </c>
      <c r="J687">
        <v>0</v>
      </c>
      <c r="K687">
        <v>43</v>
      </c>
      <c r="L687">
        <v>21</v>
      </c>
      <c r="M687">
        <v>231</v>
      </c>
      <c r="N687">
        <v>607</v>
      </c>
      <c r="O687">
        <v>2105</v>
      </c>
      <c r="P687">
        <f t="shared" si="11"/>
        <v>2</v>
      </c>
    </row>
    <row r="688" spans="1:16" x14ac:dyDescent="0.3">
      <c r="A688">
        <v>6962181067</v>
      </c>
      <c r="B688" s="1">
        <v>42500</v>
      </c>
      <c r="C688">
        <v>15448</v>
      </c>
      <c r="D688">
        <v>10.210000038146999</v>
      </c>
      <c r="E688">
        <v>10.210000038146999</v>
      </c>
      <c r="F688">
        <v>0</v>
      </c>
      <c r="G688">
        <v>3.4700000286102299</v>
      </c>
      <c r="H688">
        <v>1.75</v>
      </c>
      <c r="I688">
        <v>4.9899997711181596</v>
      </c>
      <c r="J688">
        <v>0</v>
      </c>
      <c r="K688">
        <v>62</v>
      </c>
      <c r="L688">
        <v>34</v>
      </c>
      <c r="M688">
        <v>275</v>
      </c>
      <c r="N688">
        <v>626</v>
      </c>
      <c r="O688">
        <v>2361</v>
      </c>
      <c r="P688">
        <f t="shared" si="11"/>
        <v>3</v>
      </c>
    </row>
    <row r="689" spans="1:16" x14ac:dyDescent="0.3">
      <c r="A689">
        <v>6962181067</v>
      </c>
      <c r="B689" s="1">
        <v>42501</v>
      </c>
      <c r="C689">
        <v>6722</v>
      </c>
      <c r="D689">
        <v>4.4400000572204599</v>
      </c>
      <c r="E689">
        <v>4.4400000572204599</v>
      </c>
      <c r="F689">
        <v>0</v>
      </c>
      <c r="G689">
        <v>1.4900000095367401</v>
      </c>
      <c r="H689">
        <v>0.31000000238418601</v>
      </c>
      <c r="I689">
        <v>2.6500000953674299</v>
      </c>
      <c r="J689">
        <v>0</v>
      </c>
      <c r="K689">
        <v>24</v>
      </c>
      <c r="L689">
        <v>7</v>
      </c>
      <c r="M689">
        <v>199</v>
      </c>
      <c r="N689">
        <v>709</v>
      </c>
      <c r="O689">
        <v>1855</v>
      </c>
      <c r="P689">
        <f t="shared" si="11"/>
        <v>4</v>
      </c>
    </row>
    <row r="690" spans="1:16" x14ac:dyDescent="0.3">
      <c r="A690">
        <v>6962181067</v>
      </c>
      <c r="B690" s="1">
        <v>42502</v>
      </c>
      <c r="C690">
        <v>3587</v>
      </c>
      <c r="D690">
        <v>2.3699998855590798</v>
      </c>
      <c r="E690">
        <v>2.3699998855590798</v>
      </c>
      <c r="F690">
        <v>0</v>
      </c>
      <c r="G690">
        <v>0</v>
      </c>
      <c r="H690">
        <v>0.25</v>
      </c>
      <c r="I690">
        <v>2.1099998950958301</v>
      </c>
      <c r="J690">
        <v>0</v>
      </c>
      <c r="K690">
        <v>0</v>
      </c>
      <c r="L690">
        <v>8</v>
      </c>
      <c r="M690">
        <v>105</v>
      </c>
      <c r="N690">
        <v>127</v>
      </c>
      <c r="O690">
        <v>928</v>
      </c>
      <c r="P690">
        <f t="shared" si="11"/>
        <v>5</v>
      </c>
    </row>
    <row r="691" spans="1:16" x14ac:dyDescent="0.3">
      <c r="A691">
        <v>7007744171</v>
      </c>
      <c r="B691" s="1">
        <v>42472</v>
      </c>
      <c r="C691">
        <v>14172</v>
      </c>
      <c r="D691">
        <v>10.289999961853001</v>
      </c>
      <c r="E691">
        <v>9.4799995422363299</v>
      </c>
      <c r="F691">
        <v>4.8697829246520996</v>
      </c>
      <c r="G691">
        <v>4.5</v>
      </c>
      <c r="H691">
        <v>0.37999999523162797</v>
      </c>
      <c r="I691">
        <v>5.4099998474121103</v>
      </c>
      <c r="J691">
        <v>0</v>
      </c>
      <c r="K691">
        <v>53</v>
      </c>
      <c r="L691">
        <v>8</v>
      </c>
      <c r="M691">
        <v>355</v>
      </c>
      <c r="N691">
        <v>1024</v>
      </c>
      <c r="O691">
        <v>2937</v>
      </c>
      <c r="P691">
        <f t="shared" si="11"/>
        <v>3</v>
      </c>
    </row>
    <row r="692" spans="1:16" x14ac:dyDescent="0.3">
      <c r="A692">
        <v>7007744171</v>
      </c>
      <c r="B692" s="1">
        <v>42473</v>
      </c>
      <c r="C692">
        <v>12862</v>
      </c>
      <c r="D692">
        <v>9.6499996185302699</v>
      </c>
      <c r="E692">
        <v>8.6000003814697301</v>
      </c>
      <c r="F692">
        <v>4.8513069152831996</v>
      </c>
      <c r="G692">
        <v>4.6100001335143999</v>
      </c>
      <c r="H692">
        <v>0.56000000238418601</v>
      </c>
      <c r="I692">
        <v>4.4800000190734899</v>
      </c>
      <c r="J692">
        <v>0</v>
      </c>
      <c r="K692">
        <v>56</v>
      </c>
      <c r="L692">
        <v>22</v>
      </c>
      <c r="M692">
        <v>261</v>
      </c>
      <c r="N692">
        <v>1101</v>
      </c>
      <c r="O692">
        <v>2742</v>
      </c>
      <c r="P692">
        <f t="shared" si="11"/>
        <v>4</v>
      </c>
    </row>
    <row r="693" spans="1:16" x14ac:dyDescent="0.3">
      <c r="A693">
        <v>7007744171</v>
      </c>
      <c r="B693" s="1">
        <v>42474</v>
      </c>
      <c r="C693">
        <v>11179</v>
      </c>
      <c r="D693">
        <v>8.2399997711181605</v>
      </c>
      <c r="E693">
        <v>7.4800000190734899</v>
      </c>
      <c r="F693">
        <v>3.2854149341583301</v>
      </c>
      <c r="G693">
        <v>2.9500000476837198</v>
      </c>
      <c r="H693">
        <v>0.34000000357627902</v>
      </c>
      <c r="I693">
        <v>4.96000003814697</v>
      </c>
      <c r="J693">
        <v>0</v>
      </c>
      <c r="K693">
        <v>34</v>
      </c>
      <c r="L693">
        <v>6</v>
      </c>
      <c r="M693">
        <v>304</v>
      </c>
      <c r="N693">
        <v>1096</v>
      </c>
      <c r="O693">
        <v>2668</v>
      </c>
      <c r="P693">
        <f t="shared" si="11"/>
        <v>5</v>
      </c>
    </row>
    <row r="694" spans="1:16" x14ac:dyDescent="0.3">
      <c r="A694">
        <v>7007744171</v>
      </c>
      <c r="B694" s="1">
        <v>42475</v>
      </c>
      <c r="C694">
        <v>5273</v>
      </c>
      <c r="D694">
        <v>3.5299999713897701</v>
      </c>
      <c r="E694">
        <v>3.5299999713897701</v>
      </c>
      <c r="F694">
        <v>0</v>
      </c>
      <c r="G694">
        <v>0</v>
      </c>
      <c r="H694">
        <v>0</v>
      </c>
      <c r="I694">
        <v>3.5299999713897701</v>
      </c>
      <c r="J694">
        <v>0</v>
      </c>
      <c r="K694">
        <v>0</v>
      </c>
      <c r="L694">
        <v>0</v>
      </c>
      <c r="M694">
        <v>202</v>
      </c>
      <c r="N694">
        <v>1238</v>
      </c>
      <c r="O694">
        <v>2098</v>
      </c>
      <c r="P694">
        <f t="shared" si="11"/>
        <v>6</v>
      </c>
    </row>
    <row r="695" spans="1:16" x14ac:dyDescent="0.3">
      <c r="A695">
        <v>7007744171</v>
      </c>
      <c r="B695" s="1">
        <v>42476</v>
      </c>
      <c r="C695">
        <v>4631</v>
      </c>
      <c r="D695">
        <v>3.0999999046325701</v>
      </c>
      <c r="E695">
        <v>3.0999999046325701</v>
      </c>
      <c r="F695">
        <v>0</v>
      </c>
      <c r="G695">
        <v>0</v>
      </c>
      <c r="H695">
        <v>0</v>
      </c>
      <c r="I695">
        <v>3.0999999046325701</v>
      </c>
      <c r="J695">
        <v>0</v>
      </c>
      <c r="K695">
        <v>0</v>
      </c>
      <c r="L695">
        <v>0</v>
      </c>
      <c r="M695">
        <v>203</v>
      </c>
      <c r="N695">
        <v>1155</v>
      </c>
      <c r="O695">
        <v>2076</v>
      </c>
      <c r="P695">
        <f t="shared" si="11"/>
        <v>7</v>
      </c>
    </row>
    <row r="696" spans="1:16" x14ac:dyDescent="0.3">
      <c r="A696">
        <v>7007744171</v>
      </c>
      <c r="B696" s="1">
        <v>42477</v>
      </c>
      <c r="C696">
        <v>8059</v>
      </c>
      <c r="D696">
        <v>5.3899998664856001</v>
      </c>
      <c r="E696">
        <v>5.3899998664856001</v>
      </c>
      <c r="F696">
        <v>0</v>
      </c>
      <c r="G696">
        <v>0</v>
      </c>
      <c r="H696">
        <v>0</v>
      </c>
      <c r="I696">
        <v>5.3899998664856001</v>
      </c>
      <c r="J696">
        <v>0</v>
      </c>
      <c r="K696">
        <v>0</v>
      </c>
      <c r="L696">
        <v>0</v>
      </c>
      <c r="M696">
        <v>305</v>
      </c>
      <c r="N696">
        <v>1135</v>
      </c>
      <c r="O696">
        <v>2383</v>
      </c>
      <c r="P696">
        <f t="shared" si="11"/>
        <v>1</v>
      </c>
    </row>
    <row r="697" spans="1:16" x14ac:dyDescent="0.3">
      <c r="A697">
        <v>7007744171</v>
      </c>
      <c r="B697" s="1">
        <v>42478</v>
      </c>
      <c r="C697">
        <v>14816</v>
      </c>
      <c r="D697">
        <v>10.9799995422363</v>
      </c>
      <c r="E697">
        <v>9.9099998474121094</v>
      </c>
      <c r="F697">
        <v>4.9305500984191903</v>
      </c>
      <c r="G697">
        <v>3.78999996185303</v>
      </c>
      <c r="H697">
        <v>2.1199998855590798</v>
      </c>
      <c r="I697">
        <v>5.0500001907348597</v>
      </c>
      <c r="J697">
        <v>1.9999999552965199E-2</v>
      </c>
      <c r="K697">
        <v>48</v>
      </c>
      <c r="L697">
        <v>31</v>
      </c>
      <c r="M697">
        <v>284</v>
      </c>
      <c r="N697">
        <v>1077</v>
      </c>
      <c r="O697">
        <v>2832</v>
      </c>
      <c r="P697">
        <f t="shared" si="11"/>
        <v>2</v>
      </c>
    </row>
    <row r="698" spans="1:16" x14ac:dyDescent="0.3">
      <c r="A698">
        <v>7007744171</v>
      </c>
      <c r="B698" s="1">
        <v>42479</v>
      </c>
      <c r="C698">
        <v>14194</v>
      </c>
      <c r="D698">
        <v>10.4799995422363</v>
      </c>
      <c r="E698">
        <v>9.5</v>
      </c>
      <c r="F698">
        <v>4.9421420097351101</v>
      </c>
      <c r="G698">
        <v>4.4099998474121103</v>
      </c>
      <c r="H698">
        <v>0.75999999046325695</v>
      </c>
      <c r="I698">
        <v>5.3099999427795401</v>
      </c>
      <c r="J698">
        <v>0</v>
      </c>
      <c r="K698">
        <v>53</v>
      </c>
      <c r="L698">
        <v>17</v>
      </c>
      <c r="M698">
        <v>304</v>
      </c>
      <c r="N698">
        <v>1066</v>
      </c>
      <c r="O698">
        <v>2812</v>
      </c>
      <c r="P698">
        <f t="shared" si="11"/>
        <v>3</v>
      </c>
    </row>
    <row r="699" spans="1:16" x14ac:dyDescent="0.3">
      <c r="A699">
        <v>7007744171</v>
      </c>
      <c r="B699" s="1">
        <v>42480</v>
      </c>
      <c r="C699">
        <v>15566</v>
      </c>
      <c r="D699">
        <v>11.310000419616699</v>
      </c>
      <c r="E699">
        <v>10.4099998474121</v>
      </c>
      <c r="F699">
        <v>4.9248409271240199</v>
      </c>
      <c r="G699">
        <v>4.78999996185303</v>
      </c>
      <c r="H699">
        <v>0.67000001668930098</v>
      </c>
      <c r="I699">
        <v>5.8600001335143999</v>
      </c>
      <c r="J699">
        <v>0</v>
      </c>
      <c r="K699">
        <v>60</v>
      </c>
      <c r="L699">
        <v>33</v>
      </c>
      <c r="M699">
        <v>347</v>
      </c>
      <c r="N699">
        <v>1000</v>
      </c>
      <c r="O699">
        <v>3096</v>
      </c>
      <c r="P699">
        <f t="shared" si="11"/>
        <v>4</v>
      </c>
    </row>
    <row r="700" spans="1:16" x14ac:dyDescent="0.3">
      <c r="A700">
        <v>7007744171</v>
      </c>
      <c r="B700" s="1">
        <v>42481</v>
      </c>
      <c r="C700">
        <v>13744</v>
      </c>
      <c r="D700">
        <v>9.1899995803833008</v>
      </c>
      <c r="E700">
        <v>9.1899995803833008</v>
      </c>
      <c r="F700">
        <v>0</v>
      </c>
      <c r="G700">
        <v>2.1500000953674299</v>
      </c>
      <c r="H700">
        <v>1.87000000476837</v>
      </c>
      <c r="I700">
        <v>5.1700000762939498</v>
      </c>
      <c r="J700">
        <v>0</v>
      </c>
      <c r="K700">
        <v>30</v>
      </c>
      <c r="L700">
        <v>34</v>
      </c>
      <c r="M700">
        <v>327</v>
      </c>
      <c r="N700">
        <v>1049</v>
      </c>
      <c r="O700">
        <v>2763</v>
      </c>
      <c r="P700">
        <f t="shared" si="11"/>
        <v>5</v>
      </c>
    </row>
    <row r="701" spans="1:16" x14ac:dyDescent="0.3">
      <c r="A701">
        <v>7007744171</v>
      </c>
      <c r="B701" s="1">
        <v>42482</v>
      </c>
      <c r="C701">
        <v>15299</v>
      </c>
      <c r="D701">
        <v>10.2399997711182</v>
      </c>
      <c r="E701">
        <v>10.2399997711182</v>
      </c>
      <c r="F701">
        <v>0</v>
      </c>
      <c r="G701">
        <v>4.0999999046325701</v>
      </c>
      <c r="H701">
        <v>1.7599999904632599</v>
      </c>
      <c r="I701">
        <v>4.3699998855590803</v>
      </c>
      <c r="J701">
        <v>0</v>
      </c>
      <c r="K701">
        <v>64</v>
      </c>
      <c r="L701">
        <v>50</v>
      </c>
      <c r="M701">
        <v>261</v>
      </c>
      <c r="N701">
        <v>1065</v>
      </c>
      <c r="O701">
        <v>2889</v>
      </c>
      <c r="P701">
        <f t="shared" si="11"/>
        <v>6</v>
      </c>
    </row>
    <row r="702" spans="1:16" x14ac:dyDescent="0.3">
      <c r="A702">
        <v>7007744171</v>
      </c>
      <c r="B702" s="1">
        <v>42483</v>
      </c>
      <c r="C702">
        <v>8093</v>
      </c>
      <c r="D702">
        <v>5.4099998474121103</v>
      </c>
      <c r="E702">
        <v>5.4099998474121103</v>
      </c>
      <c r="F702">
        <v>0</v>
      </c>
      <c r="G702">
        <v>0.129999995231628</v>
      </c>
      <c r="H702">
        <v>1.12999999523163</v>
      </c>
      <c r="I702">
        <v>4.1500000953674299</v>
      </c>
      <c r="J702">
        <v>0</v>
      </c>
      <c r="K702">
        <v>2</v>
      </c>
      <c r="L702">
        <v>25</v>
      </c>
      <c r="M702">
        <v>223</v>
      </c>
      <c r="N702">
        <v>1190</v>
      </c>
      <c r="O702">
        <v>2284</v>
      </c>
      <c r="P702">
        <f t="shared" si="11"/>
        <v>7</v>
      </c>
    </row>
    <row r="703" spans="1:16" x14ac:dyDescent="0.3">
      <c r="A703">
        <v>7007744171</v>
      </c>
      <c r="B703" s="1">
        <v>42484</v>
      </c>
      <c r="C703">
        <v>11085</v>
      </c>
      <c r="D703">
        <v>7.4200000762939498</v>
      </c>
      <c r="E703">
        <v>7.4200000762939498</v>
      </c>
      <c r="F703">
        <v>0</v>
      </c>
      <c r="G703">
        <v>0</v>
      </c>
      <c r="H703">
        <v>0</v>
      </c>
      <c r="I703">
        <v>7.4200000762939498</v>
      </c>
      <c r="J703">
        <v>0</v>
      </c>
      <c r="K703">
        <v>0</v>
      </c>
      <c r="L703">
        <v>0</v>
      </c>
      <c r="M703">
        <v>419</v>
      </c>
      <c r="N703">
        <v>1021</v>
      </c>
      <c r="O703">
        <v>2667</v>
      </c>
      <c r="P703">
        <f t="shared" si="11"/>
        <v>1</v>
      </c>
    </row>
    <row r="704" spans="1:16" x14ac:dyDescent="0.3">
      <c r="A704">
        <v>7007744171</v>
      </c>
      <c r="B704" s="1">
        <v>42485</v>
      </c>
      <c r="C704">
        <v>18229</v>
      </c>
      <c r="D704">
        <v>13.3400001525879</v>
      </c>
      <c r="E704">
        <v>12.199999809265099</v>
      </c>
      <c r="F704">
        <v>4.8617920875549299</v>
      </c>
      <c r="G704">
        <v>4.3099999427795401</v>
      </c>
      <c r="H704">
        <v>1.37000000476837</v>
      </c>
      <c r="I704">
        <v>7.6700000762939498</v>
      </c>
      <c r="J704">
        <v>0</v>
      </c>
      <c r="K704">
        <v>51</v>
      </c>
      <c r="L704">
        <v>24</v>
      </c>
      <c r="M704">
        <v>379</v>
      </c>
      <c r="N704">
        <v>986</v>
      </c>
      <c r="O704">
        <v>3055</v>
      </c>
      <c r="P704">
        <f t="shared" si="11"/>
        <v>2</v>
      </c>
    </row>
    <row r="705" spans="1:16" x14ac:dyDescent="0.3">
      <c r="A705">
        <v>7007744171</v>
      </c>
      <c r="B705" s="1">
        <v>42486</v>
      </c>
      <c r="C705">
        <v>15090</v>
      </c>
      <c r="D705">
        <v>10.1000003814697</v>
      </c>
      <c r="E705">
        <v>10.1000003814697</v>
      </c>
      <c r="F705">
        <v>0</v>
      </c>
      <c r="G705">
        <v>0.93000000715255704</v>
      </c>
      <c r="H705">
        <v>0.93999999761581399</v>
      </c>
      <c r="I705">
        <v>8.2299995422363299</v>
      </c>
      <c r="J705">
        <v>0</v>
      </c>
      <c r="K705">
        <v>16</v>
      </c>
      <c r="L705">
        <v>22</v>
      </c>
      <c r="M705">
        <v>424</v>
      </c>
      <c r="N705">
        <v>978</v>
      </c>
      <c r="O705">
        <v>2939</v>
      </c>
      <c r="P705">
        <f t="shared" si="11"/>
        <v>3</v>
      </c>
    </row>
    <row r="706" spans="1:16" x14ac:dyDescent="0.3">
      <c r="A706">
        <v>7007744171</v>
      </c>
      <c r="B706" s="1">
        <v>42487</v>
      </c>
      <c r="C706">
        <v>13541</v>
      </c>
      <c r="D706">
        <v>10.2200002670288</v>
      </c>
      <c r="E706">
        <v>9.0600004196166992</v>
      </c>
      <c r="F706">
        <v>4.8856048583984402</v>
      </c>
      <c r="G706">
        <v>4.2699999809265101</v>
      </c>
      <c r="H706">
        <v>0.66000002622604403</v>
      </c>
      <c r="I706">
        <v>5.28999996185303</v>
      </c>
      <c r="J706">
        <v>0</v>
      </c>
      <c r="K706">
        <v>50</v>
      </c>
      <c r="L706">
        <v>12</v>
      </c>
      <c r="M706">
        <v>337</v>
      </c>
      <c r="N706">
        <v>1041</v>
      </c>
      <c r="O706">
        <v>2830</v>
      </c>
      <c r="P706">
        <f t="shared" si="11"/>
        <v>4</v>
      </c>
    </row>
    <row r="707" spans="1:16" x14ac:dyDescent="0.3">
      <c r="A707">
        <v>7007744171</v>
      </c>
      <c r="B707" s="1">
        <v>42488</v>
      </c>
      <c r="C707">
        <v>15128</v>
      </c>
      <c r="D707">
        <v>10.1199998855591</v>
      </c>
      <c r="E707">
        <v>10.1199998855591</v>
      </c>
      <c r="F707">
        <v>0</v>
      </c>
      <c r="G707">
        <v>1.0900000333786</v>
      </c>
      <c r="H707">
        <v>0.769999980926514</v>
      </c>
      <c r="I707">
        <v>8.2600002288818395</v>
      </c>
      <c r="J707">
        <v>0</v>
      </c>
      <c r="K707">
        <v>16</v>
      </c>
      <c r="L707">
        <v>16</v>
      </c>
      <c r="M707">
        <v>401</v>
      </c>
      <c r="N707">
        <v>1007</v>
      </c>
      <c r="O707">
        <v>2836</v>
      </c>
      <c r="P707">
        <f t="shared" ref="P707:P770" si="12">WEEKDAY(B707)</f>
        <v>5</v>
      </c>
    </row>
    <row r="708" spans="1:16" x14ac:dyDescent="0.3">
      <c r="A708">
        <v>7007744171</v>
      </c>
      <c r="B708" s="1">
        <v>42489</v>
      </c>
      <c r="C708">
        <v>20067</v>
      </c>
      <c r="D708">
        <v>14.300000190734901</v>
      </c>
      <c r="E708">
        <v>13.420000076293899</v>
      </c>
      <c r="F708">
        <v>4.9111461639404297</v>
      </c>
      <c r="G708">
        <v>4.3099999427795401</v>
      </c>
      <c r="H708">
        <v>2.0499999523162802</v>
      </c>
      <c r="I708">
        <v>7.9499998092651403</v>
      </c>
      <c r="J708">
        <v>0</v>
      </c>
      <c r="K708">
        <v>55</v>
      </c>
      <c r="L708">
        <v>42</v>
      </c>
      <c r="M708">
        <v>382</v>
      </c>
      <c r="N708">
        <v>961</v>
      </c>
      <c r="O708">
        <v>3180</v>
      </c>
      <c r="P708">
        <f t="shared" si="12"/>
        <v>6</v>
      </c>
    </row>
    <row r="709" spans="1:16" x14ac:dyDescent="0.3">
      <c r="A709">
        <v>7007744171</v>
      </c>
      <c r="B709" s="1">
        <v>42490</v>
      </c>
      <c r="C709">
        <v>3761</v>
      </c>
      <c r="D709">
        <v>2.5199999809265101</v>
      </c>
      <c r="E709">
        <v>2.5199999809265101</v>
      </c>
      <c r="F709">
        <v>0</v>
      </c>
      <c r="G709">
        <v>0</v>
      </c>
      <c r="H709">
        <v>0</v>
      </c>
      <c r="I709">
        <v>2.5199999809265101</v>
      </c>
      <c r="J709">
        <v>0</v>
      </c>
      <c r="K709">
        <v>0</v>
      </c>
      <c r="L709">
        <v>0</v>
      </c>
      <c r="M709">
        <v>200</v>
      </c>
      <c r="N709">
        <v>1240</v>
      </c>
      <c r="O709">
        <v>2051</v>
      </c>
      <c r="P709">
        <f t="shared" si="12"/>
        <v>7</v>
      </c>
    </row>
    <row r="710" spans="1:16" x14ac:dyDescent="0.3">
      <c r="A710">
        <v>7007744171</v>
      </c>
      <c r="B710" s="1">
        <v>42491</v>
      </c>
      <c r="C710">
        <v>5600</v>
      </c>
      <c r="D710">
        <v>3.75</v>
      </c>
      <c r="E710">
        <v>3.75</v>
      </c>
      <c r="F710">
        <v>0</v>
      </c>
      <c r="G710">
        <v>0</v>
      </c>
      <c r="H710">
        <v>0</v>
      </c>
      <c r="I710">
        <v>3.75</v>
      </c>
      <c r="J710">
        <v>0</v>
      </c>
      <c r="K710">
        <v>0</v>
      </c>
      <c r="L710">
        <v>0</v>
      </c>
      <c r="M710">
        <v>237</v>
      </c>
      <c r="N710">
        <v>1142</v>
      </c>
      <c r="O710">
        <v>2225</v>
      </c>
      <c r="P710">
        <f t="shared" si="12"/>
        <v>1</v>
      </c>
    </row>
    <row r="711" spans="1:16" x14ac:dyDescent="0.3">
      <c r="A711">
        <v>7007744171</v>
      </c>
      <c r="B711" s="1">
        <v>42492</v>
      </c>
      <c r="C711">
        <v>13041</v>
      </c>
      <c r="D711">
        <v>9.1800003051757795</v>
      </c>
      <c r="E711">
        <v>8.7200002670288104</v>
      </c>
      <c r="F711">
        <v>2.83232593536377</v>
      </c>
      <c r="G711">
        <v>4.6399998664856001</v>
      </c>
      <c r="H711">
        <v>0.69999998807907104</v>
      </c>
      <c r="I711">
        <v>3.8299999237060498</v>
      </c>
      <c r="J711">
        <v>0</v>
      </c>
      <c r="K711">
        <v>64</v>
      </c>
      <c r="L711">
        <v>14</v>
      </c>
      <c r="M711">
        <v>250</v>
      </c>
      <c r="N711">
        <v>1112</v>
      </c>
      <c r="O711">
        <v>2642</v>
      </c>
      <c r="P711">
        <f t="shared" si="12"/>
        <v>2</v>
      </c>
    </row>
    <row r="712" spans="1:16" x14ac:dyDescent="0.3">
      <c r="A712">
        <v>7007744171</v>
      </c>
      <c r="B712" s="1">
        <v>42493</v>
      </c>
      <c r="C712">
        <v>14510</v>
      </c>
      <c r="D712">
        <v>10.8699998855591</v>
      </c>
      <c r="E712">
        <v>9.7100000381469709</v>
      </c>
      <c r="F712">
        <v>4.9123678207397496</v>
      </c>
      <c r="G712">
        <v>4.4800000190734899</v>
      </c>
      <c r="H712">
        <v>1.0199999809265099</v>
      </c>
      <c r="I712">
        <v>5.3600001335143999</v>
      </c>
      <c r="J712">
        <v>0</v>
      </c>
      <c r="K712">
        <v>58</v>
      </c>
      <c r="L712">
        <v>31</v>
      </c>
      <c r="M712">
        <v>330</v>
      </c>
      <c r="N712">
        <v>1021</v>
      </c>
      <c r="O712">
        <v>2976</v>
      </c>
      <c r="P712">
        <f t="shared" si="12"/>
        <v>3</v>
      </c>
    </row>
    <row r="713" spans="1:16" x14ac:dyDescent="0.3">
      <c r="A713">
        <v>7007744171</v>
      </c>
      <c r="B713" s="1">
        <v>42494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1440</v>
      </c>
      <c r="O713">
        <v>1557</v>
      </c>
      <c r="P713">
        <f t="shared" si="12"/>
        <v>4</v>
      </c>
    </row>
    <row r="714" spans="1:16" x14ac:dyDescent="0.3">
      <c r="A714">
        <v>7007744171</v>
      </c>
      <c r="B714" s="1">
        <v>42495</v>
      </c>
      <c r="C714">
        <v>15010</v>
      </c>
      <c r="D714">
        <v>11.1000003814697</v>
      </c>
      <c r="E714">
        <v>10.039999961853001</v>
      </c>
      <c r="F714">
        <v>4.8782320022582999</v>
      </c>
      <c r="G714">
        <v>4.3299999237060502</v>
      </c>
      <c r="H714">
        <v>1.28999996185303</v>
      </c>
      <c r="I714">
        <v>5.4800000190734899</v>
      </c>
      <c r="J714">
        <v>0</v>
      </c>
      <c r="K714">
        <v>53</v>
      </c>
      <c r="L714">
        <v>23</v>
      </c>
      <c r="M714">
        <v>317</v>
      </c>
      <c r="N714">
        <v>1047</v>
      </c>
      <c r="O714">
        <v>2933</v>
      </c>
      <c r="P714">
        <f t="shared" si="12"/>
        <v>5</v>
      </c>
    </row>
    <row r="715" spans="1:16" x14ac:dyDescent="0.3">
      <c r="A715">
        <v>7007744171</v>
      </c>
      <c r="B715" s="1">
        <v>42496</v>
      </c>
      <c r="C715">
        <v>11459</v>
      </c>
      <c r="D715">
        <v>7.6700000762939498</v>
      </c>
      <c r="E715">
        <v>7.6700000762939498</v>
      </c>
      <c r="F715">
        <v>0</v>
      </c>
      <c r="G715">
        <v>3</v>
      </c>
      <c r="H715">
        <v>0.81000000238418601</v>
      </c>
      <c r="I715">
        <v>3.8599998950958301</v>
      </c>
      <c r="J715">
        <v>0</v>
      </c>
      <c r="K715">
        <v>44</v>
      </c>
      <c r="L715">
        <v>13</v>
      </c>
      <c r="M715">
        <v>247</v>
      </c>
      <c r="N715">
        <v>1136</v>
      </c>
      <c r="O715">
        <v>2553</v>
      </c>
      <c r="P715">
        <f t="shared" si="12"/>
        <v>6</v>
      </c>
    </row>
    <row r="716" spans="1:16" x14ac:dyDescent="0.3">
      <c r="A716">
        <v>7007744171</v>
      </c>
      <c r="B716" s="1">
        <v>42497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111</v>
      </c>
      <c r="O716">
        <v>120</v>
      </c>
      <c r="P716">
        <f t="shared" si="12"/>
        <v>7</v>
      </c>
    </row>
    <row r="717" spans="1:16" x14ac:dyDescent="0.3">
      <c r="A717">
        <v>7086361926</v>
      </c>
      <c r="B717" s="1">
        <v>42472</v>
      </c>
      <c r="C717">
        <v>11317</v>
      </c>
      <c r="D717">
        <v>8.4099998474121094</v>
      </c>
      <c r="E717">
        <v>8.4099998474121094</v>
      </c>
      <c r="F717">
        <v>0</v>
      </c>
      <c r="G717">
        <v>5.2699999809265101</v>
      </c>
      <c r="H717">
        <v>0.15000000596046401</v>
      </c>
      <c r="I717">
        <v>2.9700000286102299</v>
      </c>
      <c r="J717">
        <v>0</v>
      </c>
      <c r="K717">
        <v>59</v>
      </c>
      <c r="L717">
        <v>6</v>
      </c>
      <c r="M717">
        <v>153</v>
      </c>
      <c r="N717">
        <v>745</v>
      </c>
      <c r="O717">
        <v>2772</v>
      </c>
      <c r="P717">
        <f t="shared" si="12"/>
        <v>3</v>
      </c>
    </row>
    <row r="718" spans="1:16" x14ac:dyDescent="0.3">
      <c r="A718">
        <v>7086361926</v>
      </c>
      <c r="B718" s="1">
        <v>42473</v>
      </c>
      <c r="C718">
        <v>5813</v>
      </c>
      <c r="D718">
        <v>3.6199998855590798</v>
      </c>
      <c r="E718">
        <v>3.6199998855590798</v>
      </c>
      <c r="F718">
        <v>0</v>
      </c>
      <c r="G718">
        <v>0.56000000238418601</v>
      </c>
      <c r="H718">
        <v>0.20999999344348899</v>
      </c>
      <c r="I718">
        <v>2.8399999141693102</v>
      </c>
      <c r="J718">
        <v>0</v>
      </c>
      <c r="K718">
        <v>31</v>
      </c>
      <c r="L718">
        <v>26</v>
      </c>
      <c r="M718">
        <v>155</v>
      </c>
      <c r="N718">
        <v>744</v>
      </c>
      <c r="O718">
        <v>2516</v>
      </c>
      <c r="P718">
        <f t="shared" si="12"/>
        <v>4</v>
      </c>
    </row>
    <row r="719" spans="1:16" x14ac:dyDescent="0.3">
      <c r="A719">
        <v>7086361926</v>
      </c>
      <c r="B719" s="1">
        <v>42474</v>
      </c>
      <c r="C719">
        <v>9123</v>
      </c>
      <c r="D719">
        <v>6.1199998855590803</v>
      </c>
      <c r="E719">
        <v>6.1199998855590803</v>
      </c>
      <c r="F719">
        <v>0</v>
      </c>
      <c r="G719">
        <v>2.0299999713897701</v>
      </c>
      <c r="H719">
        <v>0.33000001311302202</v>
      </c>
      <c r="I719">
        <v>3.6600000858306898</v>
      </c>
      <c r="J719">
        <v>0</v>
      </c>
      <c r="K719">
        <v>35</v>
      </c>
      <c r="L719">
        <v>32</v>
      </c>
      <c r="M719">
        <v>189</v>
      </c>
      <c r="N719">
        <v>787</v>
      </c>
      <c r="O719">
        <v>2734</v>
      </c>
      <c r="P719">
        <f t="shared" si="12"/>
        <v>5</v>
      </c>
    </row>
    <row r="720" spans="1:16" x14ac:dyDescent="0.3">
      <c r="A720">
        <v>7086361926</v>
      </c>
      <c r="B720" s="1">
        <v>42475</v>
      </c>
      <c r="C720">
        <v>8585</v>
      </c>
      <c r="D720">
        <v>5.6700000762939498</v>
      </c>
      <c r="E720">
        <v>5.6700000762939498</v>
      </c>
      <c r="F720">
        <v>0</v>
      </c>
      <c r="G720">
        <v>2.03999996185303</v>
      </c>
      <c r="H720">
        <v>1.1100000143051101</v>
      </c>
      <c r="I720">
        <v>2.5299999713897701</v>
      </c>
      <c r="J720">
        <v>0</v>
      </c>
      <c r="K720">
        <v>30</v>
      </c>
      <c r="L720">
        <v>21</v>
      </c>
      <c r="M720">
        <v>139</v>
      </c>
      <c r="N720">
        <v>864</v>
      </c>
      <c r="O720">
        <v>2395</v>
      </c>
      <c r="P720">
        <f t="shared" si="12"/>
        <v>6</v>
      </c>
    </row>
    <row r="721" spans="1:16" x14ac:dyDescent="0.3">
      <c r="A721">
        <v>7086361926</v>
      </c>
      <c r="B721" s="1">
        <v>42476</v>
      </c>
      <c r="C721">
        <v>31</v>
      </c>
      <c r="D721">
        <v>9.9999997764825804E-3</v>
      </c>
      <c r="E721">
        <v>9.9999997764825804E-3</v>
      </c>
      <c r="F721">
        <v>0</v>
      </c>
      <c r="G721">
        <v>0</v>
      </c>
      <c r="H721">
        <v>0</v>
      </c>
      <c r="I721">
        <v>9.9999997764825804E-3</v>
      </c>
      <c r="J721">
        <v>0</v>
      </c>
      <c r="K721">
        <v>0</v>
      </c>
      <c r="L721">
        <v>0</v>
      </c>
      <c r="M721">
        <v>3</v>
      </c>
      <c r="N721">
        <v>1437</v>
      </c>
      <c r="O721">
        <v>1635</v>
      </c>
      <c r="P721">
        <f t="shared" si="12"/>
        <v>7</v>
      </c>
    </row>
    <row r="722" spans="1:16" x14ac:dyDescent="0.3">
      <c r="A722">
        <v>7086361926</v>
      </c>
      <c r="B722" s="1">
        <v>42477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1440</v>
      </c>
      <c r="O722">
        <v>1629</v>
      </c>
      <c r="P722">
        <f t="shared" si="12"/>
        <v>1</v>
      </c>
    </row>
    <row r="723" spans="1:16" x14ac:dyDescent="0.3">
      <c r="A723">
        <v>7086361926</v>
      </c>
      <c r="B723" s="1">
        <v>42478</v>
      </c>
      <c r="C723">
        <v>9827</v>
      </c>
      <c r="D723">
        <v>6.71000003814697</v>
      </c>
      <c r="E723">
        <v>6.71000003814697</v>
      </c>
      <c r="F723">
        <v>0</v>
      </c>
      <c r="G723">
        <v>3.1700000762939502</v>
      </c>
      <c r="H723">
        <v>1.2200000286102299</v>
      </c>
      <c r="I723">
        <v>2.3099999427795401</v>
      </c>
      <c r="J723">
        <v>0</v>
      </c>
      <c r="K723">
        <v>61</v>
      </c>
      <c r="L723">
        <v>51</v>
      </c>
      <c r="M723">
        <v>114</v>
      </c>
      <c r="N723">
        <v>1136</v>
      </c>
      <c r="O723">
        <v>2743</v>
      </c>
      <c r="P723">
        <f t="shared" si="12"/>
        <v>2</v>
      </c>
    </row>
    <row r="724" spans="1:16" x14ac:dyDescent="0.3">
      <c r="A724">
        <v>7086361926</v>
      </c>
      <c r="B724" s="1">
        <v>42479</v>
      </c>
      <c r="C724">
        <v>10688</v>
      </c>
      <c r="D724">
        <v>7.28999996185303</v>
      </c>
      <c r="E724">
        <v>7.28999996185303</v>
      </c>
      <c r="F724">
        <v>0</v>
      </c>
      <c r="G724">
        <v>3.5299999713897701</v>
      </c>
      <c r="H724">
        <v>1.2300000190734901</v>
      </c>
      <c r="I724">
        <v>2.5099999904632599</v>
      </c>
      <c r="J724">
        <v>0</v>
      </c>
      <c r="K724">
        <v>67</v>
      </c>
      <c r="L724">
        <v>69</v>
      </c>
      <c r="M724">
        <v>124</v>
      </c>
      <c r="N724">
        <v>671</v>
      </c>
      <c r="O724">
        <v>2944</v>
      </c>
      <c r="P724">
        <f t="shared" si="12"/>
        <v>3</v>
      </c>
    </row>
    <row r="725" spans="1:16" x14ac:dyDescent="0.3">
      <c r="A725">
        <v>7086361926</v>
      </c>
      <c r="B725" s="1">
        <v>42480</v>
      </c>
      <c r="C725">
        <v>14365</v>
      </c>
      <c r="D725">
        <v>10.6400003433228</v>
      </c>
      <c r="E725">
        <v>10.6400003433228</v>
      </c>
      <c r="F725">
        <v>0</v>
      </c>
      <c r="G725">
        <v>7.6399998664856001</v>
      </c>
      <c r="H725">
        <v>0.44999998807907099</v>
      </c>
      <c r="I725">
        <v>2.53999996185303</v>
      </c>
      <c r="J725">
        <v>0</v>
      </c>
      <c r="K725">
        <v>87</v>
      </c>
      <c r="L725">
        <v>13</v>
      </c>
      <c r="M725">
        <v>145</v>
      </c>
      <c r="N725">
        <v>797</v>
      </c>
      <c r="O725">
        <v>2997</v>
      </c>
      <c r="P725">
        <f t="shared" si="12"/>
        <v>4</v>
      </c>
    </row>
    <row r="726" spans="1:16" x14ac:dyDescent="0.3">
      <c r="A726">
        <v>7086361926</v>
      </c>
      <c r="B726" s="1">
        <v>42481</v>
      </c>
      <c r="C726">
        <v>9469</v>
      </c>
      <c r="D726">
        <v>6.1799998283386204</v>
      </c>
      <c r="E726">
        <v>6.1799998283386204</v>
      </c>
      <c r="F726">
        <v>0</v>
      </c>
      <c r="G726">
        <v>1.3600000143051101</v>
      </c>
      <c r="H726">
        <v>0.30000001192092901</v>
      </c>
      <c r="I726">
        <v>4.5100002288818404</v>
      </c>
      <c r="J726">
        <v>0</v>
      </c>
      <c r="K726">
        <v>19</v>
      </c>
      <c r="L726">
        <v>6</v>
      </c>
      <c r="M726">
        <v>206</v>
      </c>
      <c r="N726">
        <v>758</v>
      </c>
      <c r="O726">
        <v>2463</v>
      </c>
      <c r="P726">
        <f t="shared" si="12"/>
        <v>5</v>
      </c>
    </row>
    <row r="727" spans="1:16" x14ac:dyDescent="0.3">
      <c r="A727">
        <v>7086361926</v>
      </c>
      <c r="B727" s="1">
        <v>42482</v>
      </c>
      <c r="C727">
        <v>9753</v>
      </c>
      <c r="D727">
        <v>6.5300002098083496</v>
      </c>
      <c r="E727">
        <v>6.5300002098083496</v>
      </c>
      <c r="F727">
        <v>0</v>
      </c>
      <c r="G727">
        <v>2.8699998855590798</v>
      </c>
      <c r="H727">
        <v>0.97000002861022905</v>
      </c>
      <c r="I727">
        <v>2.6700000762939502</v>
      </c>
      <c r="J727">
        <v>0</v>
      </c>
      <c r="K727">
        <v>58</v>
      </c>
      <c r="L727">
        <v>59</v>
      </c>
      <c r="M727">
        <v>153</v>
      </c>
      <c r="N727">
        <v>762</v>
      </c>
      <c r="O727">
        <v>2846</v>
      </c>
      <c r="P727">
        <f t="shared" si="12"/>
        <v>6</v>
      </c>
    </row>
    <row r="728" spans="1:16" x14ac:dyDescent="0.3">
      <c r="A728">
        <v>7086361926</v>
      </c>
      <c r="B728" s="1">
        <v>42483</v>
      </c>
      <c r="C728">
        <v>2817</v>
      </c>
      <c r="D728">
        <v>1.8099999427795399</v>
      </c>
      <c r="E728">
        <v>1.8099999427795399</v>
      </c>
      <c r="F728">
        <v>0</v>
      </c>
      <c r="G728">
        <v>0</v>
      </c>
      <c r="H728">
        <v>0</v>
      </c>
      <c r="I728">
        <v>1.79999995231628</v>
      </c>
      <c r="J728">
        <v>0</v>
      </c>
      <c r="K728">
        <v>0</v>
      </c>
      <c r="L728">
        <v>0</v>
      </c>
      <c r="M728">
        <v>90</v>
      </c>
      <c r="N728">
        <v>1350</v>
      </c>
      <c r="O728">
        <v>1965</v>
      </c>
      <c r="P728">
        <f t="shared" si="12"/>
        <v>7</v>
      </c>
    </row>
    <row r="729" spans="1:16" x14ac:dyDescent="0.3">
      <c r="A729">
        <v>7086361926</v>
      </c>
      <c r="B729" s="1">
        <v>42484</v>
      </c>
      <c r="C729">
        <v>3520</v>
      </c>
      <c r="D729">
        <v>2.1600000858306898</v>
      </c>
      <c r="E729">
        <v>2.1600000858306898</v>
      </c>
      <c r="F729">
        <v>0</v>
      </c>
      <c r="G729">
        <v>0</v>
      </c>
      <c r="H729">
        <v>0</v>
      </c>
      <c r="I729">
        <v>2.1500000953674299</v>
      </c>
      <c r="J729">
        <v>0</v>
      </c>
      <c r="K729">
        <v>0</v>
      </c>
      <c r="L729">
        <v>0</v>
      </c>
      <c r="M729">
        <v>125</v>
      </c>
      <c r="N729">
        <v>566</v>
      </c>
      <c r="O729">
        <v>2049</v>
      </c>
      <c r="P729">
        <f t="shared" si="12"/>
        <v>1</v>
      </c>
    </row>
    <row r="730" spans="1:16" x14ac:dyDescent="0.3">
      <c r="A730">
        <v>7086361926</v>
      </c>
      <c r="B730" s="1">
        <v>42485</v>
      </c>
      <c r="C730">
        <v>10091</v>
      </c>
      <c r="D730">
        <v>6.8200001716613796</v>
      </c>
      <c r="E730">
        <v>6.8200001716613796</v>
      </c>
      <c r="F730">
        <v>0</v>
      </c>
      <c r="G730">
        <v>3.75</v>
      </c>
      <c r="H730">
        <v>0.69999998807907104</v>
      </c>
      <c r="I730">
        <v>2.3699998855590798</v>
      </c>
      <c r="J730">
        <v>0</v>
      </c>
      <c r="K730">
        <v>69</v>
      </c>
      <c r="L730">
        <v>39</v>
      </c>
      <c r="M730">
        <v>129</v>
      </c>
      <c r="N730">
        <v>706</v>
      </c>
      <c r="O730">
        <v>2752</v>
      </c>
      <c r="P730">
        <f t="shared" si="12"/>
        <v>2</v>
      </c>
    </row>
    <row r="731" spans="1:16" x14ac:dyDescent="0.3">
      <c r="A731">
        <v>7086361926</v>
      </c>
      <c r="B731" s="1">
        <v>42486</v>
      </c>
      <c r="C731">
        <v>10387</v>
      </c>
      <c r="D731">
        <v>7.0700001716613796</v>
      </c>
      <c r="E731">
        <v>7.0700001716613796</v>
      </c>
      <c r="F731">
        <v>0</v>
      </c>
      <c r="G731">
        <v>4.1599998474121103</v>
      </c>
      <c r="H731">
        <v>0.769999980926514</v>
      </c>
      <c r="I731">
        <v>2.1199998855590798</v>
      </c>
      <c r="J731">
        <v>0</v>
      </c>
      <c r="K731">
        <v>70</v>
      </c>
      <c r="L731">
        <v>33</v>
      </c>
      <c r="M731">
        <v>132</v>
      </c>
      <c r="N731">
        <v>726</v>
      </c>
      <c r="O731">
        <v>2781</v>
      </c>
      <c r="P731">
        <f t="shared" si="12"/>
        <v>3</v>
      </c>
    </row>
    <row r="732" spans="1:16" x14ac:dyDescent="0.3">
      <c r="A732">
        <v>7086361926</v>
      </c>
      <c r="B732" s="1">
        <v>42487</v>
      </c>
      <c r="C732">
        <v>11107</v>
      </c>
      <c r="D732">
        <v>8.3400001525878906</v>
      </c>
      <c r="E732">
        <v>8.3400001525878906</v>
      </c>
      <c r="F732">
        <v>0</v>
      </c>
      <c r="G732">
        <v>5.6300001144409197</v>
      </c>
      <c r="H732">
        <v>0.18000000715255701</v>
      </c>
      <c r="I732">
        <v>2.5299999713897701</v>
      </c>
      <c r="J732">
        <v>0</v>
      </c>
      <c r="K732">
        <v>55</v>
      </c>
      <c r="L732">
        <v>6</v>
      </c>
      <c r="M732">
        <v>145</v>
      </c>
      <c r="N732">
        <v>829</v>
      </c>
      <c r="O732">
        <v>2693</v>
      </c>
      <c r="P732">
        <f t="shared" si="12"/>
        <v>4</v>
      </c>
    </row>
    <row r="733" spans="1:16" x14ac:dyDescent="0.3">
      <c r="A733">
        <v>7086361926</v>
      </c>
      <c r="B733" s="1">
        <v>42488</v>
      </c>
      <c r="C733">
        <v>11584</v>
      </c>
      <c r="D733">
        <v>7.8000001907348597</v>
      </c>
      <c r="E733">
        <v>7.8000001907348597</v>
      </c>
      <c r="F733">
        <v>0</v>
      </c>
      <c r="G733">
        <v>2.78999996185303</v>
      </c>
      <c r="H733">
        <v>1.6399999856948899</v>
      </c>
      <c r="I733">
        <v>3.3599998950958301</v>
      </c>
      <c r="J733">
        <v>0</v>
      </c>
      <c r="K733">
        <v>54</v>
      </c>
      <c r="L733">
        <v>48</v>
      </c>
      <c r="M733">
        <v>161</v>
      </c>
      <c r="N733">
        <v>810</v>
      </c>
      <c r="O733">
        <v>2862</v>
      </c>
      <c r="P733">
        <f t="shared" si="12"/>
        <v>5</v>
      </c>
    </row>
    <row r="734" spans="1:16" x14ac:dyDescent="0.3">
      <c r="A734">
        <v>7086361926</v>
      </c>
      <c r="B734" s="1">
        <v>42489</v>
      </c>
      <c r="C734">
        <v>7881</v>
      </c>
      <c r="D734">
        <v>4.9499998092651403</v>
      </c>
      <c r="E734">
        <v>4.9499998092651403</v>
      </c>
      <c r="F734">
        <v>0</v>
      </c>
      <c r="G734">
        <v>0.490000009536743</v>
      </c>
      <c r="H734">
        <v>0.44999998807907099</v>
      </c>
      <c r="I734">
        <v>4</v>
      </c>
      <c r="J734">
        <v>0</v>
      </c>
      <c r="K734">
        <v>24</v>
      </c>
      <c r="L734">
        <v>36</v>
      </c>
      <c r="M734">
        <v>182</v>
      </c>
      <c r="N734">
        <v>1198</v>
      </c>
      <c r="O734">
        <v>2616</v>
      </c>
      <c r="P734">
        <f t="shared" si="12"/>
        <v>6</v>
      </c>
    </row>
    <row r="735" spans="1:16" x14ac:dyDescent="0.3">
      <c r="A735">
        <v>7086361926</v>
      </c>
      <c r="B735" s="1">
        <v>42490</v>
      </c>
      <c r="C735">
        <v>14560</v>
      </c>
      <c r="D735">
        <v>9.4099998474121094</v>
      </c>
      <c r="E735">
        <v>9.4099998474121094</v>
      </c>
      <c r="F735">
        <v>0</v>
      </c>
      <c r="G735">
        <v>3.1199998855590798</v>
      </c>
      <c r="H735">
        <v>1.03999996185303</v>
      </c>
      <c r="I735">
        <v>5.2399997711181596</v>
      </c>
      <c r="J735">
        <v>0</v>
      </c>
      <c r="K735">
        <v>42</v>
      </c>
      <c r="L735">
        <v>17</v>
      </c>
      <c r="M735">
        <v>308</v>
      </c>
      <c r="N735">
        <v>584</v>
      </c>
      <c r="O735">
        <v>2995</v>
      </c>
      <c r="P735">
        <f t="shared" si="12"/>
        <v>7</v>
      </c>
    </row>
    <row r="736" spans="1:16" x14ac:dyDescent="0.3">
      <c r="A736">
        <v>7086361926</v>
      </c>
      <c r="B736" s="1">
        <v>42491</v>
      </c>
      <c r="C736">
        <v>12390</v>
      </c>
      <c r="D736">
        <v>8.0699996948242205</v>
      </c>
      <c r="E736">
        <v>8.0699996948242205</v>
      </c>
      <c r="F736">
        <v>0</v>
      </c>
      <c r="G736">
        <v>2.2999999523162802</v>
      </c>
      <c r="H736">
        <v>0.89999997615814198</v>
      </c>
      <c r="I736">
        <v>4.8499999046325701</v>
      </c>
      <c r="J736">
        <v>0</v>
      </c>
      <c r="K736">
        <v>30</v>
      </c>
      <c r="L736">
        <v>15</v>
      </c>
      <c r="M736">
        <v>258</v>
      </c>
      <c r="N736">
        <v>685</v>
      </c>
      <c r="O736">
        <v>2730</v>
      </c>
      <c r="P736">
        <f t="shared" si="12"/>
        <v>1</v>
      </c>
    </row>
    <row r="737" spans="1:16" x14ac:dyDescent="0.3">
      <c r="A737">
        <v>7086361926</v>
      </c>
      <c r="B737" s="1">
        <v>42492</v>
      </c>
      <c r="C737">
        <v>10052</v>
      </c>
      <c r="D737">
        <v>6.8099999427795401</v>
      </c>
      <c r="E737">
        <v>6.8099999427795401</v>
      </c>
      <c r="F737">
        <v>0</v>
      </c>
      <c r="G737">
        <v>3.4800000190734899</v>
      </c>
      <c r="H737">
        <v>0.66000002622604403</v>
      </c>
      <c r="I737">
        <v>2.6600000858306898</v>
      </c>
      <c r="J737">
        <v>0</v>
      </c>
      <c r="K737">
        <v>66</v>
      </c>
      <c r="L737">
        <v>26</v>
      </c>
      <c r="M737">
        <v>139</v>
      </c>
      <c r="N737">
        <v>737</v>
      </c>
      <c r="O737">
        <v>2754</v>
      </c>
      <c r="P737">
        <f t="shared" si="12"/>
        <v>2</v>
      </c>
    </row>
    <row r="738" spans="1:16" x14ac:dyDescent="0.3">
      <c r="A738">
        <v>7086361926</v>
      </c>
      <c r="B738" s="1">
        <v>42493</v>
      </c>
      <c r="C738">
        <v>10288</v>
      </c>
      <c r="D738">
        <v>6.7600002288818404</v>
      </c>
      <c r="E738">
        <v>6.7600002288818404</v>
      </c>
      <c r="F738">
        <v>0</v>
      </c>
      <c r="G738">
        <v>2.7400000095367401</v>
      </c>
      <c r="H738">
        <v>0.85000002384185802</v>
      </c>
      <c r="I738">
        <v>3.1600000858306898</v>
      </c>
      <c r="J738">
        <v>0</v>
      </c>
      <c r="K738">
        <v>57</v>
      </c>
      <c r="L738">
        <v>36</v>
      </c>
      <c r="M738">
        <v>152</v>
      </c>
      <c r="N738">
        <v>761</v>
      </c>
      <c r="O738">
        <v>2754</v>
      </c>
      <c r="P738">
        <f t="shared" si="12"/>
        <v>3</v>
      </c>
    </row>
    <row r="739" spans="1:16" x14ac:dyDescent="0.3">
      <c r="A739">
        <v>7086361926</v>
      </c>
      <c r="B739" s="1">
        <v>42494</v>
      </c>
      <c r="C739">
        <v>10988</v>
      </c>
      <c r="D739">
        <v>8.3100004196166992</v>
      </c>
      <c r="E739">
        <v>8.3100004196166992</v>
      </c>
      <c r="F739">
        <v>0</v>
      </c>
      <c r="G739">
        <v>5.2800002098083496</v>
      </c>
      <c r="H739">
        <v>0.119999997317791</v>
      </c>
      <c r="I739">
        <v>2.9000000953674299</v>
      </c>
      <c r="J739">
        <v>0</v>
      </c>
      <c r="K739">
        <v>45</v>
      </c>
      <c r="L739">
        <v>12</v>
      </c>
      <c r="M739">
        <v>135</v>
      </c>
      <c r="N739">
        <v>843</v>
      </c>
      <c r="O739">
        <v>2655</v>
      </c>
      <c r="P739">
        <f t="shared" si="12"/>
        <v>4</v>
      </c>
    </row>
    <row r="740" spans="1:16" x14ac:dyDescent="0.3">
      <c r="A740">
        <v>7086361926</v>
      </c>
      <c r="B740" s="1">
        <v>42495</v>
      </c>
      <c r="C740">
        <v>8564</v>
      </c>
      <c r="D740">
        <v>5.5999999046325701</v>
      </c>
      <c r="E740">
        <v>5.5999999046325701</v>
      </c>
      <c r="F740">
        <v>0</v>
      </c>
      <c r="G740">
        <v>1.7799999713897701</v>
      </c>
      <c r="H740">
        <v>0.82999998331069902</v>
      </c>
      <c r="I740">
        <v>2.9500000476837198</v>
      </c>
      <c r="J740">
        <v>0</v>
      </c>
      <c r="K740">
        <v>24</v>
      </c>
      <c r="L740">
        <v>14</v>
      </c>
      <c r="M740">
        <v>149</v>
      </c>
      <c r="N740">
        <v>1253</v>
      </c>
      <c r="O740">
        <v>2386</v>
      </c>
      <c r="P740">
        <f t="shared" si="12"/>
        <v>5</v>
      </c>
    </row>
    <row r="741" spans="1:16" x14ac:dyDescent="0.3">
      <c r="A741">
        <v>7086361926</v>
      </c>
      <c r="B741" s="1">
        <v>42496</v>
      </c>
      <c r="C741">
        <v>12461</v>
      </c>
      <c r="D741">
        <v>8.3800001144409197</v>
      </c>
      <c r="E741">
        <v>8.3800001144409197</v>
      </c>
      <c r="F741">
        <v>0</v>
      </c>
      <c r="G741">
        <v>3.8199999332428001</v>
      </c>
      <c r="H741">
        <v>1.4299999475479099</v>
      </c>
      <c r="I741">
        <v>3.1199998855590798</v>
      </c>
      <c r="J741">
        <v>0</v>
      </c>
      <c r="K741">
        <v>84</v>
      </c>
      <c r="L741">
        <v>35</v>
      </c>
      <c r="M741">
        <v>154</v>
      </c>
      <c r="N741">
        <v>834</v>
      </c>
      <c r="O741">
        <v>2924</v>
      </c>
      <c r="P741">
        <f t="shared" si="12"/>
        <v>6</v>
      </c>
    </row>
    <row r="742" spans="1:16" x14ac:dyDescent="0.3">
      <c r="A742">
        <v>7086361926</v>
      </c>
      <c r="B742" s="1">
        <v>42497</v>
      </c>
      <c r="C742">
        <v>12827</v>
      </c>
      <c r="D742">
        <v>8.4799995422363299</v>
      </c>
      <c r="E742">
        <v>8.4799995422363299</v>
      </c>
      <c r="F742">
        <v>0</v>
      </c>
      <c r="G742">
        <v>1.46000003814697</v>
      </c>
      <c r="H742">
        <v>2.3299999237060498</v>
      </c>
      <c r="I742">
        <v>4.6799998283386204</v>
      </c>
      <c r="J742">
        <v>0</v>
      </c>
      <c r="K742">
        <v>20</v>
      </c>
      <c r="L742">
        <v>42</v>
      </c>
      <c r="M742">
        <v>209</v>
      </c>
      <c r="N742">
        <v>621</v>
      </c>
      <c r="O742">
        <v>2739</v>
      </c>
      <c r="P742">
        <f t="shared" si="12"/>
        <v>7</v>
      </c>
    </row>
    <row r="743" spans="1:16" x14ac:dyDescent="0.3">
      <c r="A743">
        <v>7086361926</v>
      </c>
      <c r="B743" s="1">
        <v>42498</v>
      </c>
      <c r="C743">
        <v>10677</v>
      </c>
      <c r="D743">
        <v>7.0999999046325701</v>
      </c>
      <c r="E743">
        <v>7.0999999046325701</v>
      </c>
      <c r="F743">
        <v>0</v>
      </c>
      <c r="G743">
        <v>2.3099999427795401</v>
      </c>
      <c r="H743">
        <v>1.5299999713897701</v>
      </c>
      <c r="I743">
        <v>3.25</v>
      </c>
      <c r="J743">
        <v>0</v>
      </c>
      <c r="K743">
        <v>32</v>
      </c>
      <c r="L743">
        <v>27</v>
      </c>
      <c r="M743">
        <v>147</v>
      </c>
      <c r="N743">
        <v>695</v>
      </c>
      <c r="O743">
        <v>2534</v>
      </c>
      <c r="P743">
        <f t="shared" si="12"/>
        <v>1</v>
      </c>
    </row>
    <row r="744" spans="1:16" x14ac:dyDescent="0.3">
      <c r="A744">
        <v>7086361926</v>
      </c>
      <c r="B744" s="1">
        <v>42499</v>
      </c>
      <c r="C744">
        <v>13566</v>
      </c>
      <c r="D744">
        <v>9.1099996566772496</v>
      </c>
      <c r="E744">
        <v>9.1099996566772496</v>
      </c>
      <c r="F744">
        <v>0</v>
      </c>
      <c r="G744">
        <v>4.2600002288818404</v>
      </c>
      <c r="H744">
        <v>1.71000003814697</v>
      </c>
      <c r="I744">
        <v>3.1199998855590798</v>
      </c>
      <c r="J744">
        <v>0</v>
      </c>
      <c r="K744">
        <v>67</v>
      </c>
      <c r="L744">
        <v>50</v>
      </c>
      <c r="M744">
        <v>171</v>
      </c>
      <c r="N744">
        <v>743</v>
      </c>
      <c r="O744">
        <v>2960</v>
      </c>
      <c r="P744">
        <f t="shared" si="12"/>
        <v>2</v>
      </c>
    </row>
    <row r="745" spans="1:16" x14ac:dyDescent="0.3">
      <c r="A745">
        <v>7086361926</v>
      </c>
      <c r="B745" s="1">
        <v>42500</v>
      </c>
      <c r="C745">
        <v>14433</v>
      </c>
      <c r="D745">
        <v>10.789999961853001</v>
      </c>
      <c r="E745">
        <v>10.789999961853001</v>
      </c>
      <c r="F745">
        <v>0</v>
      </c>
      <c r="G745">
        <v>7.1100001335143999</v>
      </c>
      <c r="H745">
        <v>1.20000004768372</v>
      </c>
      <c r="I745">
        <v>2.4500000476837198</v>
      </c>
      <c r="J745">
        <v>0</v>
      </c>
      <c r="K745">
        <v>72</v>
      </c>
      <c r="L745">
        <v>23</v>
      </c>
      <c r="M745">
        <v>106</v>
      </c>
      <c r="N745">
        <v>1182</v>
      </c>
      <c r="O745">
        <v>2800</v>
      </c>
      <c r="P745">
        <f t="shared" si="12"/>
        <v>3</v>
      </c>
    </row>
    <row r="746" spans="1:16" x14ac:dyDescent="0.3">
      <c r="A746">
        <v>7086361926</v>
      </c>
      <c r="B746" s="1">
        <v>42501</v>
      </c>
      <c r="C746">
        <v>9572</v>
      </c>
      <c r="D746">
        <v>6.5199999809265101</v>
      </c>
      <c r="E746">
        <v>6.5199999809265101</v>
      </c>
      <c r="F746">
        <v>0</v>
      </c>
      <c r="G746">
        <v>2.8900001049041699</v>
      </c>
      <c r="H746">
        <v>1.3899999856948899</v>
      </c>
      <c r="I746">
        <v>2.2300000190734899</v>
      </c>
      <c r="J746">
        <v>0</v>
      </c>
      <c r="K746">
        <v>57</v>
      </c>
      <c r="L746">
        <v>40</v>
      </c>
      <c r="M746">
        <v>128</v>
      </c>
      <c r="N746">
        <v>757</v>
      </c>
      <c r="O746">
        <v>2735</v>
      </c>
      <c r="P746">
        <f t="shared" si="12"/>
        <v>4</v>
      </c>
    </row>
    <row r="747" spans="1:16" x14ac:dyDescent="0.3">
      <c r="A747">
        <v>7086361926</v>
      </c>
      <c r="B747" s="1">
        <v>42502</v>
      </c>
      <c r="C747">
        <v>3789</v>
      </c>
      <c r="D747">
        <v>2.5599999427795401</v>
      </c>
      <c r="E747">
        <v>2.5599999427795401</v>
      </c>
      <c r="F747">
        <v>0</v>
      </c>
      <c r="G747">
        <v>0.37999999523162797</v>
      </c>
      <c r="H747">
        <v>0.270000010728836</v>
      </c>
      <c r="I747">
        <v>1.8899999856948899</v>
      </c>
      <c r="J747">
        <v>0</v>
      </c>
      <c r="K747">
        <v>5</v>
      </c>
      <c r="L747">
        <v>4</v>
      </c>
      <c r="M747">
        <v>58</v>
      </c>
      <c r="N747">
        <v>343</v>
      </c>
      <c r="O747">
        <v>1199</v>
      </c>
      <c r="P747">
        <f t="shared" si="12"/>
        <v>5</v>
      </c>
    </row>
    <row r="748" spans="1:16" x14ac:dyDescent="0.3">
      <c r="A748">
        <v>8053475328</v>
      </c>
      <c r="B748" s="1">
        <v>42472</v>
      </c>
      <c r="C748">
        <v>18060</v>
      </c>
      <c r="D748">
        <v>14.1199998855591</v>
      </c>
      <c r="E748">
        <v>14.1199998855591</v>
      </c>
      <c r="F748">
        <v>0</v>
      </c>
      <c r="G748">
        <v>11.6400003433228</v>
      </c>
      <c r="H748">
        <v>0.38999998569488498</v>
      </c>
      <c r="I748">
        <v>2.0999999046325701</v>
      </c>
      <c r="J748">
        <v>0</v>
      </c>
      <c r="K748">
        <v>116</v>
      </c>
      <c r="L748">
        <v>8</v>
      </c>
      <c r="M748">
        <v>123</v>
      </c>
      <c r="N748">
        <v>1193</v>
      </c>
      <c r="O748">
        <v>3186</v>
      </c>
      <c r="P748">
        <f t="shared" si="12"/>
        <v>3</v>
      </c>
    </row>
    <row r="749" spans="1:16" x14ac:dyDescent="0.3">
      <c r="A749">
        <v>8053475328</v>
      </c>
      <c r="B749" s="1">
        <v>42473</v>
      </c>
      <c r="C749">
        <v>16433</v>
      </c>
      <c r="D749">
        <v>13.3500003814697</v>
      </c>
      <c r="E749">
        <v>13.3500003814697</v>
      </c>
      <c r="F749">
        <v>0</v>
      </c>
      <c r="G749">
        <v>10.430000305175801</v>
      </c>
      <c r="H749">
        <v>0.46999999880790699</v>
      </c>
      <c r="I749">
        <v>2.4500000476837198</v>
      </c>
      <c r="J749">
        <v>0</v>
      </c>
      <c r="K749">
        <v>95</v>
      </c>
      <c r="L749">
        <v>12</v>
      </c>
      <c r="M749">
        <v>156</v>
      </c>
      <c r="N749">
        <v>1177</v>
      </c>
      <c r="O749">
        <v>3140</v>
      </c>
      <c r="P749">
        <f t="shared" si="12"/>
        <v>4</v>
      </c>
    </row>
    <row r="750" spans="1:16" x14ac:dyDescent="0.3">
      <c r="A750">
        <v>8053475328</v>
      </c>
      <c r="B750" s="1">
        <v>42474</v>
      </c>
      <c r="C750">
        <v>20159</v>
      </c>
      <c r="D750">
        <v>15.9700002670288</v>
      </c>
      <c r="E750">
        <v>15.9700002670288</v>
      </c>
      <c r="F750">
        <v>0</v>
      </c>
      <c r="G750">
        <v>12.3400001525879</v>
      </c>
      <c r="H750">
        <v>0.20999999344348899</v>
      </c>
      <c r="I750">
        <v>3.3599998950958301</v>
      </c>
      <c r="J750">
        <v>0</v>
      </c>
      <c r="K750">
        <v>119</v>
      </c>
      <c r="L750">
        <v>5</v>
      </c>
      <c r="M750">
        <v>193</v>
      </c>
      <c r="N750">
        <v>1123</v>
      </c>
      <c r="O750">
        <v>3411</v>
      </c>
      <c r="P750">
        <f t="shared" si="12"/>
        <v>5</v>
      </c>
    </row>
    <row r="751" spans="1:16" x14ac:dyDescent="0.3">
      <c r="A751">
        <v>8053475328</v>
      </c>
      <c r="B751" s="1">
        <v>42475</v>
      </c>
      <c r="C751">
        <v>20669</v>
      </c>
      <c r="D751">
        <v>16.2399997711182</v>
      </c>
      <c r="E751">
        <v>16.2399997711182</v>
      </c>
      <c r="F751">
        <v>0</v>
      </c>
      <c r="G751">
        <v>13.2600002288818</v>
      </c>
      <c r="H751">
        <v>0.38999998569488498</v>
      </c>
      <c r="I751">
        <v>2.5899999141693102</v>
      </c>
      <c r="J751">
        <v>0</v>
      </c>
      <c r="K751">
        <v>132</v>
      </c>
      <c r="L751">
        <v>8</v>
      </c>
      <c r="M751">
        <v>158</v>
      </c>
      <c r="N751">
        <v>1142</v>
      </c>
      <c r="O751">
        <v>3410</v>
      </c>
      <c r="P751">
        <f t="shared" si="12"/>
        <v>6</v>
      </c>
    </row>
    <row r="752" spans="1:16" x14ac:dyDescent="0.3">
      <c r="A752">
        <v>8053475328</v>
      </c>
      <c r="B752" s="1">
        <v>42476</v>
      </c>
      <c r="C752">
        <v>14549</v>
      </c>
      <c r="D752">
        <v>11.1099996566772</v>
      </c>
      <c r="E752">
        <v>11.1099996566772</v>
      </c>
      <c r="F752">
        <v>0</v>
      </c>
      <c r="G752">
        <v>9.3599996566772496</v>
      </c>
      <c r="H752">
        <v>0.270000010728836</v>
      </c>
      <c r="I752">
        <v>1.4900000095367401</v>
      </c>
      <c r="J752">
        <v>0</v>
      </c>
      <c r="K752">
        <v>96</v>
      </c>
      <c r="L752">
        <v>6</v>
      </c>
      <c r="M752">
        <v>83</v>
      </c>
      <c r="N752">
        <v>1255</v>
      </c>
      <c r="O752">
        <v>2867</v>
      </c>
      <c r="P752">
        <f t="shared" si="12"/>
        <v>7</v>
      </c>
    </row>
    <row r="753" spans="1:16" x14ac:dyDescent="0.3">
      <c r="A753">
        <v>8053475328</v>
      </c>
      <c r="B753" s="1">
        <v>42477</v>
      </c>
      <c r="C753">
        <v>18827</v>
      </c>
      <c r="D753">
        <v>13.689999580383301</v>
      </c>
      <c r="E753">
        <v>13.689999580383301</v>
      </c>
      <c r="F753">
        <v>0</v>
      </c>
      <c r="G753">
        <v>9.2399997711181605</v>
      </c>
      <c r="H753">
        <v>0.80000001192092896</v>
      </c>
      <c r="I753">
        <v>3.6400001049041699</v>
      </c>
      <c r="J753">
        <v>0</v>
      </c>
      <c r="K753">
        <v>111</v>
      </c>
      <c r="L753">
        <v>21</v>
      </c>
      <c r="M753">
        <v>195</v>
      </c>
      <c r="N753">
        <v>1113</v>
      </c>
      <c r="O753">
        <v>3213</v>
      </c>
      <c r="P753">
        <f t="shared" si="12"/>
        <v>1</v>
      </c>
    </row>
    <row r="754" spans="1:16" x14ac:dyDescent="0.3">
      <c r="A754">
        <v>8053475328</v>
      </c>
      <c r="B754" s="1">
        <v>42478</v>
      </c>
      <c r="C754">
        <v>17076</v>
      </c>
      <c r="D754">
        <v>12.6599998474121</v>
      </c>
      <c r="E754">
        <v>12.6599998474121</v>
      </c>
      <c r="F754">
        <v>0</v>
      </c>
      <c r="G754">
        <v>9.0799999237060494</v>
      </c>
      <c r="H754">
        <v>0.230000004172325</v>
      </c>
      <c r="I754">
        <v>3.3499999046325701</v>
      </c>
      <c r="J754">
        <v>0</v>
      </c>
      <c r="K754">
        <v>102</v>
      </c>
      <c r="L754">
        <v>6</v>
      </c>
      <c r="M754">
        <v>195</v>
      </c>
      <c r="N754">
        <v>1137</v>
      </c>
      <c r="O754">
        <v>3133</v>
      </c>
      <c r="P754">
        <f t="shared" si="12"/>
        <v>2</v>
      </c>
    </row>
    <row r="755" spans="1:16" x14ac:dyDescent="0.3">
      <c r="A755">
        <v>8053475328</v>
      </c>
      <c r="B755" s="1">
        <v>42479</v>
      </c>
      <c r="C755">
        <v>15929</v>
      </c>
      <c r="D755">
        <v>12.4799995422363</v>
      </c>
      <c r="E755">
        <v>12.4799995422363</v>
      </c>
      <c r="F755">
        <v>0</v>
      </c>
      <c r="G755">
        <v>9.2200002670288104</v>
      </c>
      <c r="H755">
        <v>0.31000000238418601</v>
      </c>
      <c r="I755">
        <v>2.9500000476837198</v>
      </c>
      <c r="J755">
        <v>0</v>
      </c>
      <c r="K755">
        <v>90</v>
      </c>
      <c r="L755">
        <v>7</v>
      </c>
      <c r="M755">
        <v>191</v>
      </c>
      <c r="N755">
        <v>1152</v>
      </c>
      <c r="O755">
        <v>3114</v>
      </c>
      <c r="P755">
        <f t="shared" si="12"/>
        <v>3</v>
      </c>
    </row>
    <row r="756" spans="1:16" x14ac:dyDescent="0.3">
      <c r="A756">
        <v>8053475328</v>
      </c>
      <c r="B756" s="1">
        <v>42480</v>
      </c>
      <c r="C756">
        <v>15108</v>
      </c>
      <c r="D756">
        <v>12.189999580383301</v>
      </c>
      <c r="E756">
        <v>12.189999580383301</v>
      </c>
      <c r="F756">
        <v>0</v>
      </c>
      <c r="G756">
        <v>9.5799999237060494</v>
      </c>
      <c r="H756">
        <v>0.230000004172325</v>
      </c>
      <c r="I756">
        <v>2.3800001144409202</v>
      </c>
      <c r="J756">
        <v>0</v>
      </c>
      <c r="K756">
        <v>89</v>
      </c>
      <c r="L756">
        <v>5</v>
      </c>
      <c r="M756">
        <v>158</v>
      </c>
      <c r="N756">
        <v>695</v>
      </c>
      <c r="O756">
        <v>3043</v>
      </c>
      <c r="P756">
        <f t="shared" si="12"/>
        <v>4</v>
      </c>
    </row>
    <row r="757" spans="1:16" x14ac:dyDescent="0.3">
      <c r="A757">
        <v>8053475328</v>
      </c>
      <c r="B757" s="1">
        <v>42481</v>
      </c>
      <c r="C757">
        <v>16057</v>
      </c>
      <c r="D757">
        <v>12.5100002288818</v>
      </c>
      <c r="E757">
        <v>12.5100002288818</v>
      </c>
      <c r="F757">
        <v>0</v>
      </c>
      <c r="G757">
        <v>9.6700000762939506</v>
      </c>
      <c r="H757">
        <v>0.25</v>
      </c>
      <c r="I757">
        <v>2.5799999237060498</v>
      </c>
      <c r="J757">
        <v>0</v>
      </c>
      <c r="K757">
        <v>100</v>
      </c>
      <c r="L757">
        <v>6</v>
      </c>
      <c r="M757">
        <v>170</v>
      </c>
      <c r="N757">
        <v>1164</v>
      </c>
      <c r="O757">
        <v>3103</v>
      </c>
      <c r="P757">
        <f t="shared" si="12"/>
        <v>5</v>
      </c>
    </row>
    <row r="758" spans="1:16" x14ac:dyDescent="0.3">
      <c r="A758">
        <v>8053475328</v>
      </c>
      <c r="B758" s="1">
        <v>42482</v>
      </c>
      <c r="C758">
        <v>10520</v>
      </c>
      <c r="D758">
        <v>8.2899999618530291</v>
      </c>
      <c r="E758">
        <v>8.2899999618530291</v>
      </c>
      <c r="F758">
        <v>0</v>
      </c>
      <c r="G758">
        <v>6.2600002288818404</v>
      </c>
      <c r="H758">
        <v>0.15000000596046401</v>
      </c>
      <c r="I758">
        <v>1.87999999523163</v>
      </c>
      <c r="J758">
        <v>0</v>
      </c>
      <c r="K758">
        <v>60</v>
      </c>
      <c r="L758">
        <v>3</v>
      </c>
      <c r="M758">
        <v>117</v>
      </c>
      <c r="N758">
        <v>1260</v>
      </c>
      <c r="O758">
        <v>2655</v>
      </c>
      <c r="P758">
        <f t="shared" si="12"/>
        <v>6</v>
      </c>
    </row>
    <row r="759" spans="1:16" x14ac:dyDescent="0.3">
      <c r="A759">
        <v>8053475328</v>
      </c>
      <c r="B759" s="1">
        <v>42483</v>
      </c>
      <c r="C759">
        <v>22359</v>
      </c>
      <c r="D759">
        <v>17.190000534057599</v>
      </c>
      <c r="E759">
        <v>17.190000534057599</v>
      </c>
      <c r="F759">
        <v>0</v>
      </c>
      <c r="G759">
        <v>12.539999961853001</v>
      </c>
      <c r="H759">
        <v>0.62999999523162797</v>
      </c>
      <c r="I759">
        <v>4.0199999809265101</v>
      </c>
      <c r="J759">
        <v>0</v>
      </c>
      <c r="K759">
        <v>125</v>
      </c>
      <c r="L759">
        <v>14</v>
      </c>
      <c r="M759">
        <v>223</v>
      </c>
      <c r="N759">
        <v>741</v>
      </c>
      <c r="O759">
        <v>3554</v>
      </c>
      <c r="P759">
        <f t="shared" si="12"/>
        <v>7</v>
      </c>
    </row>
    <row r="760" spans="1:16" x14ac:dyDescent="0.3">
      <c r="A760">
        <v>8053475328</v>
      </c>
      <c r="B760" s="1">
        <v>42484</v>
      </c>
      <c r="C760">
        <v>22988</v>
      </c>
      <c r="D760">
        <v>17.950000762939499</v>
      </c>
      <c r="E760">
        <v>17.950000762939499</v>
      </c>
      <c r="F760">
        <v>0</v>
      </c>
      <c r="G760">
        <v>13.1300001144409</v>
      </c>
      <c r="H760">
        <v>1.54999995231628</v>
      </c>
      <c r="I760">
        <v>3.2599999904632599</v>
      </c>
      <c r="J760">
        <v>0</v>
      </c>
      <c r="K760">
        <v>129</v>
      </c>
      <c r="L760">
        <v>33</v>
      </c>
      <c r="M760">
        <v>182</v>
      </c>
      <c r="N760">
        <v>1096</v>
      </c>
      <c r="O760">
        <v>3577</v>
      </c>
      <c r="P760">
        <f t="shared" si="12"/>
        <v>1</v>
      </c>
    </row>
    <row r="761" spans="1:16" x14ac:dyDescent="0.3">
      <c r="A761">
        <v>8053475328</v>
      </c>
      <c r="B761" s="1">
        <v>42485</v>
      </c>
      <c r="C761">
        <v>20500</v>
      </c>
      <c r="D761">
        <v>15.689999580383301</v>
      </c>
      <c r="E761">
        <v>15.689999580383301</v>
      </c>
      <c r="F761">
        <v>0</v>
      </c>
      <c r="G761">
        <v>11.3699998855591</v>
      </c>
      <c r="H761">
        <v>0.46000000834464999</v>
      </c>
      <c r="I761">
        <v>3.8599998950958301</v>
      </c>
      <c r="J761">
        <v>0</v>
      </c>
      <c r="K761">
        <v>118</v>
      </c>
      <c r="L761">
        <v>9</v>
      </c>
      <c r="M761">
        <v>209</v>
      </c>
      <c r="N761">
        <v>1104</v>
      </c>
      <c r="O761">
        <v>3403</v>
      </c>
      <c r="P761">
        <f t="shared" si="12"/>
        <v>2</v>
      </c>
    </row>
    <row r="762" spans="1:16" x14ac:dyDescent="0.3">
      <c r="A762">
        <v>8053475328</v>
      </c>
      <c r="B762" s="1">
        <v>42486</v>
      </c>
      <c r="C762">
        <v>12685</v>
      </c>
      <c r="D762">
        <v>9.6199998855590803</v>
      </c>
      <c r="E762">
        <v>9.6199998855590803</v>
      </c>
      <c r="F762">
        <v>0</v>
      </c>
      <c r="G762">
        <v>6.3099999427795401</v>
      </c>
      <c r="H762">
        <v>0.20000000298023199</v>
      </c>
      <c r="I762">
        <v>3.0999999046325701</v>
      </c>
      <c r="J762">
        <v>0</v>
      </c>
      <c r="K762">
        <v>68</v>
      </c>
      <c r="L762">
        <v>5</v>
      </c>
      <c r="M762">
        <v>185</v>
      </c>
      <c r="N762">
        <v>1182</v>
      </c>
      <c r="O762">
        <v>2846</v>
      </c>
      <c r="P762">
        <f t="shared" si="12"/>
        <v>3</v>
      </c>
    </row>
    <row r="763" spans="1:16" x14ac:dyDescent="0.3">
      <c r="A763">
        <v>8053475328</v>
      </c>
      <c r="B763" s="1">
        <v>42487</v>
      </c>
      <c r="C763">
        <v>12422</v>
      </c>
      <c r="D763">
        <v>9.8199996948242205</v>
      </c>
      <c r="E763">
        <v>9.8199996948242205</v>
      </c>
      <c r="F763">
        <v>0</v>
      </c>
      <c r="G763">
        <v>6.46000003814697</v>
      </c>
      <c r="H763">
        <v>0.43000000715255698</v>
      </c>
      <c r="I763">
        <v>2.9300000667571999</v>
      </c>
      <c r="J763">
        <v>0</v>
      </c>
      <c r="K763">
        <v>60</v>
      </c>
      <c r="L763">
        <v>10</v>
      </c>
      <c r="M763">
        <v>183</v>
      </c>
      <c r="N763">
        <v>1187</v>
      </c>
      <c r="O763">
        <v>2852</v>
      </c>
      <c r="P763">
        <f t="shared" si="12"/>
        <v>4</v>
      </c>
    </row>
    <row r="764" spans="1:16" x14ac:dyDescent="0.3">
      <c r="A764">
        <v>8053475328</v>
      </c>
      <c r="B764" s="1">
        <v>42488</v>
      </c>
      <c r="C764">
        <v>15447</v>
      </c>
      <c r="D764">
        <v>12.3999996185303</v>
      </c>
      <c r="E764">
        <v>12.3999996185303</v>
      </c>
      <c r="F764">
        <v>0</v>
      </c>
      <c r="G764">
        <v>9.6700000762939506</v>
      </c>
      <c r="H764">
        <v>0.38999998569488498</v>
      </c>
      <c r="I764">
        <v>2.3499999046325701</v>
      </c>
      <c r="J764">
        <v>0</v>
      </c>
      <c r="K764">
        <v>90</v>
      </c>
      <c r="L764">
        <v>9</v>
      </c>
      <c r="M764">
        <v>153</v>
      </c>
      <c r="N764">
        <v>1188</v>
      </c>
      <c r="O764">
        <v>3062</v>
      </c>
      <c r="P764">
        <f t="shared" si="12"/>
        <v>5</v>
      </c>
    </row>
    <row r="765" spans="1:16" x14ac:dyDescent="0.3">
      <c r="A765">
        <v>8053475328</v>
      </c>
      <c r="B765" s="1">
        <v>42489</v>
      </c>
      <c r="C765">
        <v>12315</v>
      </c>
      <c r="D765">
        <v>9.6499996185302699</v>
      </c>
      <c r="E765">
        <v>9.6499996185302699</v>
      </c>
      <c r="F765">
        <v>0</v>
      </c>
      <c r="G765">
        <v>6.1700000762939498</v>
      </c>
      <c r="H765">
        <v>0.31000000238418601</v>
      </c>
      <c r="I765">
        <v>3.1700000762939502</v>
      </c>
      <c r="J765">
        <v>0</v>
      </c>
      <c r="K765">
        <v>58</v>
      </c>
      <c r="L765">
        <v>8</v>
      </c>
      <c r="M765">
        <v>159</v>
      </c>
      <c r="N765">
        <v>1215</v>
      </c>
      <c r="O765">
        <v>2794</v>
      </c>
      <c r="P765">
        <f t="shared" si="12"/>
        <v>6</v>
      </c>
    </row>
    <row r="766" spans="1:16" x14ac:dyDescent="0.3">
      <c r="A766">
        <v>8053475328</v>
      </c>
      <c r="B766" s="1">
        <v>42490</v>
      </c>
      <c r="C766">
        <v>7135</v>
      </c>
      <c r="D766">
        <v>5.5900001525878897</v>
      </c>
      <c r="E766">
        <v>5.5900001525878897</v>
      </c>
      <c r="F766">
        <v>0</v>
      </c>
      <c r="G766">
        <v>2.9900000095367401</v>
      </c>
      <c r="H766">
        <v>5.9999998658895499E-2</v>
      </c>
      <c r="I766">
        <v>2.53999996185303</v>
      </c>
      <c r="J766">
        <v>0</v>
      </c>
      <c r="K766">
        <v>27</v>
      </c>
      <c r="L766">
        <v>1</v>
      </c>
      <c r="M766">
        <v>131</v>
      </c>
      <c r="N766">
        <v>1281</v>
      </c>
      <c r="O766">
        <v>2408</v>
      </c>
      <c r="P766">
        <f t="shared" si="12"/>
        <v>7</v>
      </c>
    </row>
    <row r="767" spans="1:16" x14ac:dyDescent="0.3">
      <c r="A767">
        <v>8053475328</v>
      </c>
      <c r="B767" s="1">
        <v>42491</v>
      </c>
      <c r="C767">
        <v>1170</v>
      </c>
      <c r="D767">
        <v>0.85000002384185802</v>
      </c>
      <c r="E767">
        <v>0.85000002384185802</v>
      </c>
      <c r="F767">
        <v>0</v>
      </c>
      <c r="G767">
        <v>0</v>
      </c>
      <c r="H767">
        <v>0</v>
      </c>
      <c r="I767">
        <v>0.85000002384185802</v>
      </c>
      <c r="J767">
        <v>0</v>
      </c>
      <c r="K767">
        <v>0</v>
      </c>
      <c r="L767">
        <v>0</v>
      </c>
      <c r="M767">
        <v>51</v>
      </c>
      <c r="N767">
        <v>1389</v>
      </c>
      <c r="O767">
        <v>1886</v>
      </c>
      <c r="P767">
        <f t="shared" si="12"/>
        <v>1</v>
      </c>
    </row>
    <row r="768" spans="1:16" x14ac:dyDescent="0.3">
      <c r="A768">
        <v>8053475328</v>
      </c>
      <c r="B768" s="1">
        <v>42492</v>
      </c>
      <c r="C768">
        <v>1969</v>
      </c>
      <c r="D768">
        <v>1.4299999475479099</v>
      </c>
      <c r="E768">
        <v>1.4299999475479099</v>
      </c>
      <c r="F768">
        <v>0</v>
      </c>
      <c r="G768">
        <v>0</v>
      </c>
      <c r="H768">
        <v>0</v>
      </c>
      <c r="I768">
        <v>1.4299999475479099</v>
      </c>
      <c r="J768">
        <v>0</v>
      </c>
      <c r="K768">
        <v>0</v>
      </c>
      <c r="L768">
        <v>0</v>
      </c>
      <c r="M768">
        <v>95</v>
      </c>
      <c r="N768">
        <v>1345</v>
      </c>
      <c r="O768">
        <v>1988</v>
      </c>
      <c r="P768">
        <f t="shared" si="12"/>
        <v>2</v>
      </c>
    </row>
    <row r="769" spans="1:16" x14ac:dyDescent="0.3">
      <c r="A769">
        <v>8053475328</v>
      </c>
      <c r="B769" s="1">
        <v>42493</v>
      </c>
      <c r="C769">
        <v>15484</v>
      </c>
      <c r="D769">
        <v>11.8999996185303</v>
      </c>
      <c r="E769">
        <v>11.8999996185303</v>
      </c>
      <c r="F769">
        <v>0</v>
      </c>
      <c r="G769">
        <v>8.3900003433227504</v>
      </c>
      <c r="H769">
        <v>0.93000000715255704</v>
      </c>
      <c r="I769">
        <v>2.5899999141693102</v>
      </c>
      <c r="J769">
        <v>0</v>
      </c>
      <c r="K769">
        <v>87</v>
      </c>
      <c r="L769">
        <v>22</v>
      </c>
      <c r="M769">
        <v>165</v>
      </c>
      <c r="N769">
        <v>1166</v>
      </c>
      <c r="O769">
        <v>3023</v>
      </c>
      <c r="P769">
        <f t="shared" si="12"/>
        <v>3</v>
      </c>
    </row>
    <row r="770" spans="1:16" x14ac:dyDescent="0.3">
      <c r="A770">
        <v>8053475328</v>
      </c>
      <c r="B770" s="1">
        <v>42494</v>
      </c>
      <c r="C770">
        <v>14581</v>
      </c>
      <c r="D770">
        <v>11.1499996185303</v>
      </c>
      <c r="E770">
        <v>11.1499996185303</v>
      </c>
      <c r="F770">
        <v>0</v>
      </c>
      <c r="G770">
        <v>8.8199996948242205</v>
      </c>
      <c r="H770">
        <v>0.40000000596046398</v>
      </c>
      <c r="I770">
        <v>1.9099999666214</v>
      </c>
      <c r="J770">
        <v>0</v>
      </c>
      <c r="K770">
        <v>89</v>
      </c>
      <c r="L770">
        <v>8</v>
      </c>
      <c r="M770">
        <v>123</v>
      </c>
      <c r="N770">
        <v>1220</v>
      </c>
      <c r="O770">
        <v>2918</v>
      </c>
      <c r="P770">
        <f t="shared" si="12"/>
        <v>4</v>
      </c>
    </row>
    <row r="771" spans="1:16" x14ac:dyDescent="0.3">
      <c r="A771">
        <v>8053475328</v>
      </c>
      <c r="B771" s="1">
        <v>42495</v>
      </c>
      <c r="C771">
        <v>14990</v>
      </c>
      <c r="D771">
        <v>11.5100002288818</v>
      </c>
      <c r="E771">
        <v>11.5100002288818</v>
      </c>
      <c r="F771">
        <v>0</v>
      </c>
      <c r="G771">
        <v>8.8500003814697301</v>
      </c>
      <c r="H771">
        <v>0.44999998807907099</v>
      </c>
      <c r="I771">
        <v>2.21000003814697</v>
      </c>
      <c r="J771">
        <v>0</v>
      </c>
      <c r="K771">
        <v>93</v>
      </c>
      <c r="L771">
        <v>9</v>
      </c>
      <c r="M771">
        <v>130</v>
      </c>
      <c r="N771">
        <v>1208</v>
      </c>
      <c r="O771">
        <v>2950</v>
      </c>
      <c r="P771">
        <f t="shared" ref="P771:P834" si="13">WEEKDAY(B771)</f>
        <v>5</v>
      </c>
    </row>
    <row r="772" spans="1:16" x14ac:dyDescent="0.3">
      <c r="A772">
        <v>8053475328</v>
      </c>
      <c r="B772" s="1">
        <v>42496</v>
      </c>
      <c r="C772">
        <v>13953</v>
      </c>
      <c r="D772">
        <v>11</v>
      </c>
      <c r="E772">
        <v>11</v>
      </c>
      <c r="F772">
        <v>0</v>
      </c>
      <c r="G772">
        <v>9.1000003814697301</v>
      </c>
      <c r="H772">
        <v>0.68999999761581399</v>
      </c>
      <c r="I772">
        <v>1.21000003814697</v>
      </c>
      <c r="J772">
        <v>0</v>
      </c>
      <c r="K772">
        <v>90</v>
      </c>
      <c r="L772">
        <v>15</v>
      </c>
      <c r="M772">
        <v>90</v>
      </c>
      <c r="N772">
        <v>1245</v>
      </c>
      <c r="O772">
        <v>2859</v>
      </c>
      <c r="P772">
        <f t="shared" si="13"/>
        <v>6</v>
      </c>
    </row>
    <row r="773" spans="1:16" x14ac:dyDescent="0.3">
      <c r="A773">
        <v>8053475328</v>
      </c>
      <c r="B773" s="1">
        <v>42497</v>
      </c>
      <c r="C773">
        <v>19769</v>
      </c>
      <c r="D773">
        <v>15.670000076293899</v>
      </c>
      <c r="E773">
        <v>15.670000076293899</v>
      </c>
      <c r="F773">
        <v>0</v>
      </c>
      <c r="G773">
        <v>12.439999580383301</v>
      </c>
      <c r="H773">
        <v>0.87999999523162797</v>
      </c>
      <c r="I773">
        <v>2.3499999046325701</v>
      </c>
      <c r="J773">
        <v>0</v>
      </c>
      <c r="K773">
        <v>121</v>
      </c>
      <c r="L773">
        <v>20</v>
      </c>
      <c r="M773">
        <v>148</v>
      </c>
      <c r="N773">
        <v>1076</v>
      </c>
      <c r="O773">
        <v>3331</v>
      </c>
      <c r="P773">
        <f t="shared" si="13"/>
        <v>7</v>
      </c>
    </row>
    <row r="774" spans="1:16" x14ac:dyDescent="0.3">
      <c r="A774">
        <v>8053475328</v>
      </c>
      <c r="B774" s="1">
        <v>42498</v>
      </c>
      <c r="C774">
        <v>22026</v>
      </c>
      <c r="D774">
        <v>17.649999618530298</v>
      </c>
      <c r="E774">
        <v>17.649999618530298</v>
      </c>
      <c r="F774">
        <v>0</v>
      </c>
      <c r="G774">
        <v>13.3999996185303</v>
      </c>
      <c r="H774">
        <v>0.58999997377395597</v>
      </c>
      <c r="I774">
        <v>3.6600000858306898</v>
      </c>
      <c r="J774">
        <v>0</v>
      </c>
      <c r="K774">
        <v>125</v>
      </c>
      <c r="L774">
        <v>14</v>
      </c>
      <c r="M774">
        <v>228</v>
      </c>
      <c r="N774">
        <v>1073</v>
      </c>
      <c r="O774">
        <v>3589</v>
      </c>
      <c r="P774">
        <f t="shared" si="13"/>
        <v>1</v>
      </c>
    </row>
    <row r="775" spans="1:16" x14ac:dyDescent="0.3">
      <c r="A775">
        <v>8053475328</v>
      </c>
      <c r="B775" s="1">
        <v>42499</v>
      </c>
      <c r="C775">
        <v>12465</v>
      </c>
      <c r="D775">
        <v>9.3800001144409197</v>
      </c>
      <c r="E775">
        <v>9.3800001144409197</v>
      </c>
      <c r="F775">
        <v>0</v>
      </c>
      <c r="G775">
        <v>6.1199998855590803</v>
      </c>
      <c r="H775">
        <v>0.56999999284744296</v>
      </c>
      <c r="I775">
        <v>2.6900000572204599</v>
      </c>
      <c r="J775">
        <v>0</v>
      </c>
      <c r="K775">
        <v>66</v>
      </c>
      <c r="L775">
        <v>12</v>
      </c>
      <c r="M775">
        <v>148</v>
      </c>
      <c r="N775">
        <v>1214</v>
      </c>
      <c r="O775">
        <v>2765</v>
      </c>
      <c r="P775">
        <f t="shared" si="13"/>
        <v>2</v>
      </c>
    </row>
    <row r="776" spans="1:16" x14ac:dyDescent="0.3">
      <c r="A776">
        <v>8053475328</v>
      </c>
      <c r="B776" s="1">
        <v>42500</v>
      </c>
      <c r="C776">
        <v>14810</v>
      </c>
      <c r="D776">
        <v>11.3599996566772</v>
      </c>
      <c r="E776">
        <v>11.3599996566772</v>
      </c>
      <c r="F776">
        <v>0</v>
      </c>
      <c r="G776">
        <v>9.0900001525878906</v>
      </c>
      <c r="H776">
        <v>0.41999998688697798</v>
      </c>
      <c r="I776">
        <v>1.8500000238418599</v>
      </c>
      <c r="J776">
        <v>0</v>
      </c>
      <c r="K776">
        <v>96</v>
      </c>
      <c r="L776">
        <v>10</v>
      </c>
      <c r="M776">
        <v>115</v>
      </c>
      <c r="N776">
        <v>1219</v>
      </c>
      <c r="O776">
        <v>2926</v>
      </c>
      <c r="P776">
        <f t="shared" si="13"/>
        <v>3</v>
      </c>
    </row>
    <row r="777" spans="1:16" x14ac:dyDescent="0.3">
      <c r="A777">
        <v>8053475328</v>
      </c>
      <c r="B777" s="1">
        <v>42501</v>
      </c>
      <c r="C777">
        <v>12209</v>
      </c>
      <c r="D777">
        <v>9.3999996185302699</v>
      </c>
      <c r="E777">
        <v>9.3999996185302699</v>
      </c>
      <c r="F777">
        <v>0</v>
      </c>
      <c r="G777">
        <v>6.0799999237060502</v>
      </c>
      <c r="H777">
        <v>0.28000000119209301</v>
      </c>
      <c r="I777">
        <v>3.03999996185303</v>
      </c>
      <c r="J777">
        <v>0</v>
      </c>
      <c r="K777">
        <v>60</v>
      </c>
      <c r="L777">
        <v>7</v>
      </c>
      <c r="M777">
        <v>184</v>
      </c>
      <c r="N777">
        <v>1189</v>
      </c>
      <c r="O777">
        <v>2809</v>
      </c>
      <c r="P777">
        <f t="shared" si="13"/>
        <v>4</v>
      </c>
    </row>
    <row r="778" spans="1:16" x14ac:dyDescent="0.3">
      <c r="A778">
        <v>8053475328</v>
      </c>
      <c r="B778" s="1">
        <v>42502</v>
      </c>
      <c r="C778">
        <v>4998</v>
      </c>
      <c r="D778">
        <v>3.9100000858306898</v>
      </c>
      <c r="E778">
        <v>3.9100000858306898</v>
      </c>
      <c r="F778">
        <v>0</v>
      </c>
      <c r="G778">
        <v>2.9500000476837198</v>
      </c>
      <c r="H778">
        <v>0.20000000298023199</v>
      </c>
      <c r="I778">
        <v>0.75999999046325695</v>
      </c>
      <c r="J778">
        <v>0</v>
      </c>
      <c r="K778">
        <v>28</v>
      </c>
      <c r="L778">
        <v>4</v>
      </c>
      <c r="M778">
        <v>39</v>
      </c>
      <c r="N778">
        <v>839</v>
      </c>
      <c r="O778">
        <v>1505</v>
      </c>
      <c r="P778">
        <f t="shared" si="13"/>
        <v>5</v>
      </c>
    </row>
    <row r="779" spans="1:16" x14ac:dyDescent="0.3">
      <c r="A779">
        <v>8378563200</v>
      </c>
      <c r="B779" s="1">
        <v>42472</v>
      </c>
      <c r="C779">
        <v>7626</v>
      </c>
      <c r="D779">
        <v>6.0500001907348597</v>
      </c>
      <c r="E779">
        <v>6.0500001907348597</v>
      </c>
      <c r="F779">
        <v>2.2530810832977299</v>
      </c>
      <c r="G779">
        <v>0.82999998331069902</v>
      </c>
      <c r="H779">
        <v>0.70999997854232799</v>
      </c>
      <c r="I779">
        <v>4.5</v>
      </c>
      <c r="J779">
        <v>0</v>
      </c>
      <c r="K779">
        <v>65</v>
      </c>
      <c r="L779">
        <v>15</v>
      </c>
      <c r="M779">
        <v>156</v>
      </c>
      <c r="N779">
        <v>723</v>
      </c>
      <c r="O779">
        <v>3635</v>
      </c>
      <c r="P779">
        <f t="shared" si="13"/>
        <v>3</v>
      </c>
    </row>
    <row r="780" spans="1:16" x14ac:dyDescent="0.3">
      <c r="A780">
        <v>8378563200</v>
      </c>
      <c r="B780" s="1">
        <v>42473</v>
      </c>
      <c r="C780">
        <v>12386</v>
      </c>
      <c r="D780">
        <v>9.8199996948242205</v>
      </c>
      <c r="E780">
        <v>9.8199996948242205</v>
      </c>
      <c r="F780">
        <v>2.0921471118927002</v>
      </c>
      <c r="G780">
        <v>4.96000003814697</v>
      </c>
      <c r="H780">
        <v>0.64999997615814198</v>
      </c>
      <c r="I780">
        <v>4.21000003814697</v>
      </c>
      <c r="J780">
        <v>0</v>
      </c>
      <c r="K780">
        <v>116</v>
      </c>
      <c r="L780">
        <v>14</v>
      </c>
      <c r="M780">
        <v>169</v>
      </c>
      <c r="N780">
        <v>680</v>
      </c>
      <c r="O780">
        <v>4079</v>
      </c>
      <c r="P780">
        <f t="shared" si="13"/>
        <v>4</v>
      </c>
    </row>
    <row r="781" spans="1:16" x14ac:dyDescent="0.3">
      <c r="A781">
        <v>8378563200</v>
      </c>
      <c r="B781" s="1">
        <v>42474</v>
      </c>
      <c r="C781">
        <v>13318</v>
      </c>
      <c r="D781">
        <v>10.560000419616699</v>
      </c>
      <c r="E781">
        <v>10.560000419616699</v>
      </c>
      <c r="F781">
        <v>2.2530810832977299</v>
      </c>
      <c r="G781">
        <v>5.6199998855590803</v>
      </c>
      <c r="H781">
        <v>1.0299999713897701</v>
      </c>
      <c r="I781">
        <v>3.9100000858306898</v>
      </c>
      <c r="J781">
        <v>0</v>
      </c>
      <c r="K781">
        <v>123</v>
      </c>
      <c r="L781">
        <v>21</v>
      </c>
      <c r="M781">
        <v>174</v>
      </c>
      <c r="N781">
        <v>699</v>
      </c>
      <c r="O781">
        <v>4163</v>
      </c>
      <c r="P781">
        <f t="shared" si="13"/>
        <v>5</v>
      </c>
    </row>
    <row r="782" spans="1:16" x14ac:dyDescent="0.3">
      <c r="A782">
        <v>8378563200</v>
      </c>
      <c r="B782" s="1">
        <v>42475</v>
      </c>
      <c r="C782">
        <v>14461</v>
      </c>
      <c r="D782">
        <v>11.4700002670288</v>
      </c>
      <c r="E782">
        <v>11.4700002670288</v>
      </c>
      <c r="F782">
        <v>0</v>
      </c>
      <c r="G782">
        <v>4.9099998474121103</v>
      </c>
      <c r="H782">
        <v>1.1499999761581401</v>
      </c>
      <c r="I782">
        <v>5.4099998474121103</v>
      </c>
      <c r="J782">
        <v>0</v>
      </c>
      <c r="K782">
        <v>60</v>
      </c>
      <c r="L782">
        <v>23</v>
      </c>
      <c r="M782">
        <v>190</v>
      </c>
      <c r="N782">
        <v>729</v>
      </c>
      <c r="O782">
        <v>3666</v>
      </c>
      <c r="P782">
        <f t="shared" si="13"/>
        <v>6</v>
      </c>
    </row>
    <row r="783" spans="1:16" x14ac:dyDescent="0.3">
      <c r="A783">
        <v>8378563200</v>
      </c>
      <c r="B783" s="1">
        <v>42476</v>
      </c>
      <c r="C783">
        <v>11207</v>
      </c>
      <c r="D783">
        <v>8.8900003433227504</v>
      </c>
      <c r="E783">
        <v>8.8900003433227504</v>
      </c>
      <c r="F783">
        <v>0</v>
      </c>
      <c r="G783">
        <v>5.3699998855590803</v>
      </c>
      <c r="H783">
        <v>1.0700000524520901</v>
      </c>
      <c r="I783">
        <v>2.4400000572204599</v>
      </c>
      <c r="J783">
        <v>0</v>
      </c>
      <c r="K783">
        <v>64</v>
      </c>
      <c r="L783">
        <v>21</v>
      </c>
      <c r="M783">
        <v>142</v>
      </c>
      <c r="N783">
        <v>563</v>
      </c>
      <c r="O783">
        <v>3363</v>
      </c>
      <c r="P783">
        <f t="shared" si="13"/>
        <v>7</v>
      </c>
    </row>
    <row r="784" spans="1:16" x14ac:dyDescent="0.3">
      <c r="A784">
        <v>8378563200</v>
      </c>
      <c r="B784" s="1">
        <v>42477</v>
      </c>
      <c r="C784">
        <v>2132</v>
      </c>
      <c r="D784">
        <v>1.6900000572204601</v>
      </c>
      <c r="E784">
        <v>1.6900000572204601</v>
      </c>
      <c r="F784">
        <v>0</v>
      </c>
      <c r="G784">
        <v>0</v>
      </c>
      <c r="H784">
        <v>0</v>
      </c>
      <c r="I784">
        <v>1.6900000572204601</v>
      </c>
      <c r="J784">
        <v>0</v>
      </c>
      <c r="K784">
        <v>0</v>
      </c>
      <c r="L784">
        <v>0</v>
      </c>
      <c r="M784">
        <v>93</v>
      </c>
      <c r="N784">
        <v>599</v>
      </c>
      <c r="O784">
        <v>2572</v>
      </c>
      <c r="P784">
        <f t="shared" si="13"/>
        <v>1</v>
      </c>
    </row>
    <row r="785" spans="1:16" x14ac:dyDescent="0.3">
      <c r="A785">
        <v>8378563200</v>
      </c>
      <c r="B785" s="1">
        <v>42478</v>
      </c>
      <c r="C785">
        <v>13630</v>
      </c>
      <c r="D785">
        <v>10.810000419616699</v>
      </c>
      <c r="E785">
        <v>10.810000419616699</v>
      </c>
      <c r="F785">
        <v>2.0921471118927002</v>
      </c>
      <c r="G785">
        <v>5.0500001907348597</v>
      </c>
      <c r="H785">
        <v>0.56000000238418601</v>
      </c>
      <c r="I785">
        <v>5.1999998092651403</v>
      </c>
      <c r="J785">
        <v>0</v>
      </c>
      <c r="K785">
        <v>117</v>
      </c>
      <c r="L785">
        <v>10</v>
      </c>
      <c r="M785">
        <v>174</v>
      </c>
      <c r="N785">
        <v>720</v>
      </c>
      <c r="O785">
        <v>4157</v>
      </c>
      <c r="P785">
        <f t="shared" si="13"/>
        <v>2</v>
      </c>
    </row>
    <row r="786" spans="1:16" x14ac:dyDescent="0.3">
      <c r="A786">
        <v>8378563200</v>
      </c>
      <c r="B786" s="1">
        <v>42479</v>
      </c>
      <c r="C786">
        <v>13070</v>
      </c>
      <c r="D786">
        <v>10.3599996566772</v>
      </c>
      <c r="E786">
        <v>10.3599996566772</v>
      </c>
      <c r="F786">
        <v>2.2530810832977299</v>
      </c>
      <c r="G786">
        <v>5.3000001907348597</v>
      </c>
      <c r="H786">
        <v>0.87999999523162797</v>
      </c>
      <c r="I786">
        <v>4.1799998283386204</v>
      </c>
      <c r="J786">
        <v>0</v>
      </c>
      <c r="K786">
        <v>120</v>
      </c>
      <c r="L786">
        <v>19</v>
      </c>
      <c r="M786">
        <v>154</v>
      </c>
      <c r="N786">
        <v>737</v>
      </c>
      <c r="O786">
        <v>4092</v>
      </c>
      <c r="P786">
        <f t="shared" si="13"/>
        <v>3</v>
      </c>
    </row>
    <row r="787" spans="1:16" x14ac:dyDescent="0.3">
      <c r="A787">
        <v>8378563200</v>
      </c>
      <c r="B787" s="1">
        <v>42480</v>
      </c>
      <c r="C787">
        <v>9388</v>
      </c>
      <c r="D787">
        <v>7.4400000572204599</v>
      </c>
      <c r="E787">
        <v>7.4400000572204599</v>
      </c>
      <c r="F787">
        <v>2.0921471118927002</v>
      </c>
      <c r="G787">
        <v>2.2300000190734899</v>
      </c>
      <c r="H787">
        <v>0.43999999761581399</v>
      </c>
      <c r="I787">
        <v>4.7800002098083496</v>
      </c>
      <c r="J787">
        <v>0</v>
      </c>
      <c r="K787">
        <v>82</v>
      </c>
      <c r="L787">
        <v>8</v>
      </c>
      <c r="M787">
        <v>169</v>
      </c>
      <c r="N787">
        <v>763</v>
      </c>
      <c r="O787">
        <v>3787</v>
      </c>
      <c r="P787">
        <f t="shared" si="13"/>
        <v>4</v>
      </c>
    </row>
    <row r="788" spans="1:16" x14ac:dyDescent="0.3">
      <c r="A788">
        <v>8378563200</v>
      </c>
      <c r="B788" s="1">
        <v>42481</v>
      </c>
      <c r="C788">
        <v>15148</v>
      </c>
      <c r="D788">
        <v>12.0100002288818</v>
      </c>
      <c r="E788">
        <v>12.0100002288818</v>
      </c>
      <c r="F788">
        <v>2.2530810832977299</v>
      </c>
      <c r="G788">
        <v>6.9000000953674299</v>
      </c>
      <c r="H788">
        <v>0.81999999284744296</v>
      </c>
      <c r="I788">
        <v>4.28999996185303</v>
      </c>
      <c r="J788">
        <v>0</v>
      </c>
      <c r="K788">
        <v>137</v>
      </c>
      <c r="L788">
        <v>16</v>
      </c>
      <c r="M788">
        <v>145</v>
      </c>
      <c r="N788">
        <v>677</v>
      </c>
      <c r="O788">
        <v>4236</v>
      </c>
      <c r="P788">
        <f t="shared" si="13"/>
        <v>5</v>
      </c>
    </row>
    <row r="789" spans="1:16" x14ac:dyDescent="0.3">
      <c r="A789">
        <v>8378563200</v>
      </c>
      <c r="B789" s="1">
        <v>42482</v>
      </c>
      <c r="C789">
        <v>12200</v>
      </c>
      <c r="D789">
        <v>9.6700000762939506</v>
      </c>
      <c r="E789">
        <v>9.6700000762939506</v>
      </c>
      <c r="F789">
        <v>2.0921471118927002</v>
      </c>
      <c r="G789">
        <v>4.9099998474121103</v>
      </c>
      <c r="H789">
        <v>0.58999997377395597</v>
      </c>
      <c r="I789">
        <v>4.1799998283386204</v>
      </c>
      <c r="J789">
        <v>0</v>
      </c>
      <c r="K789">
        <v>113</v>
      </c>
      <c r="L789">
        <v>12</v>
      </c>
      <c r="M789">
        <v>159</v>
      </c>
      <c r="N789">
        <v>769</v>
      </c>
      <c r="O789">
        <v>4044</v>
      </c>
      <c r="P789">
        <f t="shared" si="13"/>
        <v>6</v>
      </c>
    </row>
    <row r="790" spans="1:16" x14ac:dyDescent="0.3">
      <c r="A790">
        <v>8378563200</v>
      </c>
      <c r="B790" s="1">
        <v>42483</v>
      </c>
      <c r="C790">
        <v>5709</v>
      </c>
      <c r="D790">
        <v>4.5300002098083496</v>
      </c>
      <c r="E790">
        <v>4.5300002098083496</v>
      </c>
      <c r="F790">
        <v>0</v>
      </c>
      <c r="G790">
        <v>1.5199999809265099</v>
      </c>
      <c r="H790">
        <v>0.519999980926514</v>
      </c>
      <c r="I790">
        <v>2.4800000190734899</v>
      </c>
      <c r="J790">
        <v>0</v>
      </c>
      <c r="K790">
        <v>19</v>
      </c>
      <c r="L790">
        <v>10</v>
      </c>
      <c r="M790">
        <v>136</v>
      </c>
      <c r="N790">
        <v>740</v>
      </c>
      <c r="O790">
        <v>2908</v>
      </c>
      <c r="P790">
        <f t="shared" si="13"/>
        <v>7</v>
      </c>
    </row>
    <row r="791" spans="1:16" x14ac:dyDescent="0.3">
      <c r="A791">
        <v>8378563200</v>
      </c>
      <c r="B791" s="1">
        <v>42484</v>
      </c>
      <c r="C791">
        <v>3703</v>
      </c>
      <c r="D791">
        <v>2.9400000572204599</v>
      </c>
      <c r="E791">
        <v>2.9400000572204599</v>
      </c>
      <c r="F791">
        <v>0</v>
      </c>
      <c r="G791">
        <v>0</v>
      </c>
      <c r="H791">
        <v>0</v>
      </c>
      <c r="I791">
        <v>2.9400000572204599</v>
      </c>
      <c r="J791">
        <v>0</v>
      </c>
      <c r="K791">
        <v>0</v>
      </c>
      <c r="L791">
        <v>0</v>
      </c>
      <c r="M791">
        <v>135</v>
      </c>
      <c r="N791">
        <v>734</v>
      </c>
      <c r="O791">
        <v>2741</v>
      </c>
      <c r="P791">
        <f t="shared" si="13"/>
        <v>1</v>
      </c>
    </row>
    <row r="792" spans="1:16" x14ac:dyDescent="0.3">
      <c r="A792">
        <v>8378563200</v>
      </c>
      <c r="B792" s="1">
        <v>42485</v>
      </c>
      <c r="C792">
        <v>12405</v>
      </c>
      <c r="D792">
        <v>9.8400001525878906</v>
      </c>
      <c r="E792">
        <v>9.8400001525878906</v>
      </c>
      <c r="F792">
        <v>2.0921471118927002</v>
      </c>
      <c r="G792">
        <v>5.0500001907348597</v>
      </c>
      <c r="H792">
        <v>0.87000000476837203</v>
      </c>
      <c r="I792">
        <v>3.9200000762939502</v>
      </c>
      <c r="J792">
        <v>0</v>
      </c>
      <c r="K792">
        <v>117</v>
      </c>
      <c r="L792">
        <v>16</v>
      </c>
      <c r="M792">
        <v>141</v>
      </c>
      <c r="N792">
        <v>692</v>
      </c>
      <c r="O792">
        <v>4005</v>
      </c>
      <c r="P792">
        <f t="shared" si="13"/>
        <v>2</v>
      </c>
    </row>
    <row r="793" spans="1:16" x14ac:dyDescent="0.3">
      <c r="A793">
        <v>8378563200</v>
      </c>
      <c r="B793" s="1">
        <v>42486</v>
      </c>
      <c r="C793">
        <v>16208</v>
      </c>
      <c r="D793">
        <v>12.8500003814697</v>
      </c>
      <c r="E793">
        <v>12.8500003814697</v>
      </c>
      <c r="F793">
        <v>0</v>
      </c>
      <c r="G793">
        <v>7.5100002288818404</v>
      </c>
      <c r="H793">
        <v>0.92000001668930098</v>
      </c>
      <c r="I793">
        <v>4.4200000762939498</v>
      </c>
      <c r="J793">
        <v>0</v>
      </c>
      <c r="K793">
        <v>90</v>
      </c>
      <c r="L793">
        <v>18</v>
      </c>
      <c r="M793">
        <v>161</v>
      </c>
      <c r="N793">
        <v>593</v>
      </c>
      <c r="O793">
        <v>3763</v>
      </c>
      <c r="P793">
        <f t="shared" si="13"/>
        <v>3</v>
      </c>
    </row>
    <row r="794" spans="1:16" x14ac:dyDescent="0.3">
      <c r="A794">
        <v>8378563200</v>
      </c>
      <c r="B794" s="1">
        <v>42487</v>
      </c>
      <c r="C794">
        <v>7359</v>
      </c>
      <c r="D794">
        <v>5.8400001525878897</v>
      </c>
      <c r="E794">
        <v>5.8400001525878897</v>
      </c>
      <c r="F794">
        <v>0</v>
      </c>
      <c r="G794">
        <v>0.33000001311302202</v>
      </c>
      <c r="H794">
        <v>0.18000000715255701</v>
      </c>
      <c r="I794">
        <v>5.3299999237060502</v>
      </c>
      <c r="J794">
        <v>0</v>
      </c>
      <c r="K794">
        <v>4</v>
      </c>
      <c r="L794">
        <v>4</v>
      </c>
      <c r="M794">
        <v>192</v>
      </c>
      <c r="N794">
        <v>676</v>
      </c>
      <c r="O794">
        <v>3061</v>
      </c>
      <c r="P794">
        <f t="shared" si="13"/>
        <v>4</v>
      </c>
    </row>
    <row r="795" spans="1:16" x14ac:dyDescent="0.3">
      <c r="A795">
        <v>8378563200</v>
      </c>
      <c r="B795" s="1">
        <v>42488</v>
      </c>
      <c r="C795">
        <v>5417</v>
      </c>
      <c r="D795">
        <v>4.3000001907348597</v>
      </c>
      <c r="E795">
        <v>4.3000001907348597</v>
      </c>
      <c r="F795">
        <v>0</v>
      </c>
      <c r="G795">
        <v>0.89999997615814198</v>
      </c>
      <c r="H795">
        <v>0.490000009536743</v>
      </c>
      <c r="I795">
        <v>2.9100000858306898</v>
      </c>
      <c r="J795">
        <v>0</v>
      </c>
      <c r="K795">
        <v>11</v>
      </c>
      <c r="L795">
        <v>10</v>
      </c>
      <c r="M795">
        <v>139</v>
      </c>
      <c r="N795">
        <v>711</v>
      </c>
      <c r="O795">
        <v>2884</v>
      </c>
      <c r="P795">
        <f t="shared" si="13"/>
        <v>5</v>
      </c>
    </row>
    <row r="796" spans="1:16" x14ac:dyDescent="0.3">
      <c r="A796">
        <v>8378563200</v>
      </c>
      <c r="B796" s="1">
        <v>42489</v>
      </c>
      <c r="C796">
        <v>6175</v>
      </c>
      <c r="D796">
        <v>4.9000000953674299</v>
      </c>
      <c r="E796">
        <v>4.9000000953674299</v>
      </c>
      <c r="F796">
        <v>0</v>
      </c>
      <c r="G796">
        <v>0.25</v>
      </c>
      <c r="H796">
        <v>0.36000001430511502</v>
      </c>
      <c r="I796">
        <v>4.2699999809265101</v>
      </c>
      <c r="J796">
        <v>0</v>
      </c>
      <c r="K796">
        <v>3</v>
      </c>
      <c r="L796">
        <v>7</v>
      </c>
      <c r="M796">
        <v>172</v>
      </c>
      <c r="N796">
        <v>767</v>
      </c>
      <c r="O796">
        <v>2982</v>
      </c>
      <c r="P796">
        <f t="shared" si="13"/>
        <v>6</v>
      </c>
    </row>
    <row r="797" spans="1:16" x14ac:dyDescent="0.3">
      <c r="A797">
        <v>8378563200</v>
      </c>
      <c r="B797" s="1">
        <v>42490</v>
      </c>
      <c r="C797">
        <v>2946</v>
      </c>
      <c r="D797">
        <v>2.3399999141693102</v>
      </c>
      <c r="E797">
        <v>2.3399999141693102</v>
      </c>
      <c r="F797">
        <v>0</v>
      </c>
      <c r="G797">
        <v>0</v>
      </c>
      <c r="H797">
        <v>0</v>
      </c>
      <c r="I797">
        <v>2.3399999141693102</v>
      </c>
      <c r="J797">
        <v>0</v>
      </c>
      <c r="K797">
        <v>0</v>
      </c>
      <c r="L797">
        <v>0</v>
      </c>
      <c r="M797">
        <v>121</v>
      </c>
      <c r="N797">
        <v>780</v>
      </c>
      <c r="O797">
        <v>2660</v>
      </c>
      <c r="P797">
        <f t="shared" si="13"/>
        <v>7</v>
      </c>
    </row>
    <row r="798" spans="1:16" x14ac:dyDescent="0.3">
      <c r="A798">
        <v>8378563200</v>
      </c>
      <c r="B798" s="1">
        <v>42491</v>
      </c>
      <c r="C798">
        <v>11419</v>
      </c>
      <c r="D798">
        <v>9.0600004196166992</v>
      </c>
      <c r="E798">
        <v>9.0600004196166992</v>
      </c>
      <c r="F798">
        <v>0</v>
      </c>
      <c r="G798">
        <v>6.0300002098083496</v>
      </c>
      <c r="H798">
        <v>0.56000000238418601</v>
      </c>
      <c r="I798">
        <v>2.4700000286102299</v>
      </c>
      <c r="J798">
        <v>0</v>
      </c>
      <c r="K798">
        <v>71</v>
      </c>
      <c r="L798">
        <v>10</v>
      </c>
      <c r="M798">
        <v>127</v>
      </c>
      <c r="N798">
        <v>669</v>
      </c>
      <c r="O798">
        <v>3369</v>
      </c>
      <c r="P798">
        <f t="shared" si="13"/>
        <v>1</v>
      </c>
    </row>
    <row r="799" spans="1:16" x14ac:dyDescent="0.3">
      <c r="A799">
        <v>8378563200</v>
      </c>
      <c r="B799" s="1">
        <v>42492</v>
      </c>
      <c r="C799">
        <v>6064</v>
      </c>
      <c r="D799">
        <v>4.8099999427795401</v>
      </c>
      <c r="E799">
        <v>4.8099999427795401</v>
      </c>
      <c r="F799">
        <v>2.0921471118927002</v>
      </c>
      <c r="G799">
        <v>0.62999999523162797</v>
      </c>
      <c r="H799">
        <v>0.17000000178813901</v>
      </c>
      <c r="I799">
        <v>4.0100002288818404</v>
      </c>
      <c r="J799">
        <v>0</v>
      </c>
      <c r="K799">
        <v>63</v>
      </c>
      <c r="L799">
        <v>4</v>
      </c>
      <c r="M799">
        <v>142</v>
      </c>
      <c r="N799">
        <v>802</v>
      </c>
      <c r="O799">
        <v>3491</v>
      </c>
      <c r="P799">
        <f t="shared" si="13"/>
        <v>2</v>
      </c>
    </row>
    <row r="800" spans="1:16" x14ac:dyDescent="0.3">
      <c r="A800">
        <v>8378563200</v>
      </c>
      <c r="B800" s="1">
        <v>42493</v>
      </c>
      <c r="C800">
        <v>8712</v>
      </c>
      <c r="D800">
        <v>6.9099998474121103</v>
      </c>
      <c r="E800">
        <v>6.9099998474121103</v>
      </c>
      <c r="F800">
        <v>2.2530810832977299</v>
      </c>
      <c r="G800">
        <v>1.3400000333786</v>
      </c>
      <c r="H800">
        <v>1.0599999427795399</v>
      </c>
      <c r="I800">
        <v>4.5</v>
      </c>
      <c r="J800">
        <v>0</v>
      </c>
      <c r="K800">
        <v>71</v>
      </c>
      <c r="L800">
        <v>20</v>
      </c>
      <c r="M800">
        <v>195</v>
      </c>
      <c r="N800">
        <v>822</v>
      </c>
      <c r="O800">
        <v>3784</v>
      </c>
      <c r="P800">
        <f t="shared" si="13"/>
        <v>3</v>
      </c>
    </row>
    <row r="801" spans="1:16" x14ac:dyDescent="0.3">
      <c r="A801">
        <v>8378563200</v>
      </c>
      <c r="B801" s="1">
        <v>42494</v>
      </c>
      <c r="C801">
        <v>7875</v>
      </c>
      <c r="D801">
        <v>6.2399997711181596</v>
      </c>
      <c r="E801">
        <v>6.2399997711181596</v>
      </c>
      <c r="F801">
        <v>0</v>
      </c>
      <c r="G801">
        <v>1.5599999427795399</v>
      </c>
      <c r="H801">
        <v>0.490000009536743</v>
      </c>
      <c r="I801">
        <v>4.1999998092651403</v>
      </c>
      <c r="J801">
        <v>0</v>
      </c>
      <c r="K801">
        <v>19</v>
      </c>
      <c r="L801">
        <v>10</v>
      </c>
      <c r="M801">
        <v>167</v>
      </c>
      <c r="N801">
        <v>680</v>
      </c>
      <c r="O801">
        <v>3110</v>
      </c>
      <c r="P801">
        <f t="shared" si="13"/>
        <v>4</v>
      </c>
    </row>
    <row r="802" spans="1:16" x14ac:dyDescent="0.3">
      <c r="A802">
        <v>8378563200</v>
      </c>
      <c r="B802" s="1">
        <v>42495</v>
      </c>
      <c r="C802">
        <v>8567</v>
      </c>
      <c r="D802">
        <v>6.78999996185303</v>
      </c>
      <c r="E802">
        <v>6.78999996185303</v>
      </c>
      <c r="F802">
        <v>2.2530810832977299</v>
      </c>
      <c r="G802">
        <v>0.88999998569488503</v>
      </c>
      <c r="H802">
        <v>0.15999999642372101</v>
      </c>
      <c r="I802">
        <v>5.7399997711181596</v>
      </c>
      <c r="J802">
        <v>0</v>
      </c>
      <c r="K802">
        <v>66</v>
      </c>
      <c r="L802">
        <v>3</v>
      </c>
      <c r="M802">
        <v>214</v>
      </c>
      <c r="N802">
        <v>764</v>
      </c>
      <c r="O802">
        <v>3783</v>
      </c>
      <c r="P802">
        <f t="shared" si="13"/>
        <v>5</v>
      </c>
    </row>
    <row r="803" spans="1:16" x14ac:dyDescent="0.3">
      <c r="A803">
        <v>8378563200</v>
      </c>
      <c r="B803" s="1">
        <v>42496</v>
      </c>
      <c r="C803">
        <v>7045</v>
      </c>
      <c r="D803">
        <v>5.5900001525878897</v>
      </c>
      <c r="E803">
        <v>5.5900001525878897</v>
      </c>
      <c r="F803">
        <v>2.0921471118927002</v>
      </c>
      <c r="G803">
        <v>1.54999995231628</v>
      </c>
      <c r="H803">
        <v>0.25</v>
      </c>
      <c r="I803">
        <v>3.7799999713897701</v>
      </c>
      <c r="J803">
        <v>0</v>
      </c>
      <c r="K803">
        <v>74</v>
      </c>
      <c r="L803">
        <v>5</v>
      </c>
      <c r="M803">
        <v>166</v>
      </c>
      <c r="N803">
        <v>831</v>
      </c>
      <c r="O803">
        <v>3644</v>
      </c>
      <c r="P803">
        <f t="shared" si="13"/>
        <v>6</v>
      </c>
    </row>
    <row r="804" spans="1:16" x14ac:dyDescent="0.3">
      <c r="A804">
        <v>8378563200</v>
      </c>
      <c r="B804" s="1">
        <v>42497</v>
      </c>
      <c r="C804">
        <v>4468</v>
      </c>
      <c r="D804">
        <v>3.53999996185303</v>
      </c>
      <c r="E804">
        <v>3.53999996185303</v>
      </c>
      <c r="F804">
        <v>0</v>
      </c>
      <c r="G804">
        <v>0</v>
      </c>
      <c r="H804">
        <v>0</v>
      </c>
      <c r="I804">
        <v>3.53999996185303</v>
      </c>
      <c r="J804">
        <v>0</v>
      </c>
      <c r="K804">
        <v>0</v>
      </c>
      <c r="L804">
        <v>0</v>
      </c>
      <c r="M804">
        <v>158</v>
      </c>
      <c r="N804">
        <v>851</v>
      </c>
      <c r="O804">
        <v>2799</v>
      </c>
      <c r="P804">
        <f t="shared" si="13"/>
        <v>7</v>
      </c>
    </row>
    <row r="805" spans="1:16" x14ac:dyDescent="0.3">
      <c r="A805">
        <v>8378563200</v>
      </c>
      <c r="B805" s="1">
        <v>42498</v>
      </c>
      <c r="C805">
        <v>2943</v>
      </c>
      <c r="D805">
        <v>2.3299999237060498</v>
      </c>
      <c r="E805">
        <v>2.3299999237060498</v>
      </c>
      <c r="F805">
        <v>0</v>
      </c>
      <c r="G805">
        <v>0</v>
      </c>
      <c r="H805">
        <v>0</v>
      </c>
      <c r="I805">
        <v>2.3299999237060498</v>
      </c>
      <c r="J805">
        <v>0</v>
      </c>
      <c r="K805">
        <v>0</v>
      </c>
      <c r="L805">
        <v>0</v>
      </c>
      <c r="M805">
        <v>139</v>
      </c>
      <c r="N805">
        <v>621</v>
      </c>
      <c r="O805">
        <v>2685</v>
      </c>
      <c r="P805">
        <f t="shared" si="13"/>
        <v>1</v>
      </c>
    </row>
    <row r="806" spans="1:16" x14ac:dyDescent="0.3">
      <c r="A806">
        <v>8378563200</v>
      </c>
      <c r="B806" s="1">
        <v>42499</v>
      </c>
      <c r="C806">
        <v>8382</v>
      </c>
      <c r="D806">
        <v>6.6500000953674299</v>
      </c>
      <c r="E806">
        <v>6.6500000953674299</v>
      </c>
      <c r="F806">
        <v>2.0921471118927002</v>
      </c>
      <c r="G806">
        <v>1.2699999809265099</v>
      </c>
      <c r="H806">
        <v>0.66000002622604403</v>
      </c>
      <c r="I806">
        <v>4.7199997901916504</v>
      </c>
      <c r="J806">
        <v>0</v>
      </c>
      <c r="K806">
        <v>71</v>
      </c>
      <c r="L806">
        <v>13</v>
      </c>
      <c r="M806">
        <v>171</v>
      </c>
      <c r="N806">
        <v>772</v>
      </c>
      <c r="O806">
        <v>3721</v>
      </c>
      <c r="P806">
        <f t="shared" si="13"/>
        <v>2</v>
      </c>
    </row>
    <row r="807" spans="1:16" x14ac:dyDescent="0.3">
      <c r="A807">
        <v>8378563200</v>
      </c>
      <c r="B807" s="1">
        <v>42500</v>
      </c>
      <c r="C807">
        <v>6582</v>
      </c>
      <c r="D807">
        <v>5.2199997901916504</v>
      </c>
      <c r="E807">
        <v>5.2199997901916504</v>
      </c>
      <c r="F807">
        <v>2.2530810832977299</v>
      </c>
      <c r="G807">
        <v>0.66000002622604403</v>
      </c>
      <c r="H807">
        <v>0.63999998569488503</v>
      </c>
      <c r="I807">
        <v>3.9200000762939502</v>
      </c>
      <c r="J807">
        <v>0</v>
      </c>
      <c r="K807">
        <v>63</v>
      </c>
      <c r="L807">
        <v>13</v>
      </c>
      <c r="M807">
        <v>152</v>
      </c>
      <c r="N807">
        <v>840</v>
      </c>
      <c r="O807">
        <v>3586</v>
      </c>
      <c r="P807">
        <f t="shared" si="13"/>
        <v>3</v>
      </c>
    </row>
    <row r="808" spans="1:16" x14ac:dyDescent="0.3">
      <c r="A808">
        <v>8378563200</v>
      </c>
      <c r="B808" s="1">
        <v>42501</v>
      </c>
      <c r="C808">
        <v>9143</v>
      </c>
      <c r="D808">
        <v>7.25</v>
      </c>
      <c r="E808">
        <v>7.25</v>
      </c>
      <c r="F808">
        <v>2.0921471118927002</v>
      </c>
      <c r="G808">
        <v>1.3899999856948899</v>
      </c>
      <c r="H808">
        <v>0.58999997377395597</v>
      </c>
      <c r="I808">
        <v>5.2699999809265101</v>
      </c>
      <c r="J808">
        <v>0</v>
      </c>
      <c r="K808">
        <v>72</v>
      </c>
      <c r="L808">
        <v>10</v>
      </c>
      <c r="M808">
        <v>184</v>
      </c>
      <c r="N808">
        <v>763</v>
      </c>
      <c r="O808">
        <v>3788</v>
      </c>
      <c r="P808">
        <f t="shared" si="13"/>
        <v>4</v>
      </c>
    </row>
    <row r="809" spans="1:16" x14ac:dyDescent="0.3">
      <c r="A809">
        <v>8378563200</v>
      </c>
      <c r="B809" s="1">
        <v>42502</v>
      </c>
      <c r="C809">
        <v>4561</v>
      </c>
      <c r="D809">
        <v>3.6199998855590798</v>
      </c>
      <c r="E809">
        <v>3.6199998855590798</v>
      </c>
      <c r="F809">
        <v>0</v>
      </c>
      <c r="G809">
        <v>0.64999997615814198</v>
      </c>
      <c r="H809">
        <v>0.270000010728836</v>
      </c>
      <c r="I809">
        <v>2.6900000572204599</v>
      </c>
      <c r="J809">
        <v>0</v>
      </c>
      <c r="K809">
        <v>8</v>
      </c>
      <c r="L809">
        <v>6</v>
      </c>
      <c r="M809">
        <v>102</v>
      </c>
      <c r="N809">
        <v>433</v>
      </c>
      <c r="O809">
        <v>1976</v>
      </c>
      <c r="P809">
        <f t="shared" si="13"/>
        <v>5</v>
      </c>
    </row>
    <row r="810" spans="1:16" x14ac:dyDescent="0.3">
      <c r="A810">
        <v>8583815059</v>
      </c>
      <c r="B810" s="1">
        <v>42472</v>
      </c>
      <c r="C810">
        <v>5014</v>
      </c>
      <c r="D810">
        <v>3.9100000858306898</v>
      </c>
      <c r="E810">
        <v>3.9100000858306898</v>
      </c>
      <c r="F810">
        <v>0</v>
      </c>
      <c r="G810">
        <v>0</v>
      </c>
      <c r="H810">
        <v>0.33000001311302202</v>
      </c>
      <c r="I810">
        <v>3.5799999237060498</v>
      </c>
      <c r="J810">
        <v>0</v>
      </c>
      <c r="K810">
        <v>0</v>
      </c>
      <c r="L810">
        <v>7</v>
      </c>
      <c r="M810">
        <v>196</v>
      </c>
      <c r="N810">
        <v>1237</v>
      </c>
      <c r="O810">
        <v>2650</v>
      </c>
      <c r="P810">
        <f t="shared" si="13"/>
        <v>3</v>
      </c>
    </row>
    <row r="811" spans="1:16" x14ac:dyDescent="0.3">
      <c r="A811">
        <v>8583815059</v>
      </c>
      <c r="B811" s="1">
        <v>42473</v>
      </c>
      <c r="C811">
        <v>5571</v>
      </c>
      <c r="D811">
        <v>4.3499999046325701</v>
      </c>
      <c r="E811">
        <v>4.3499999046325701</v>
      </c>
      <c r="F811">
        <v>0</v>
      </c>
      <c r="G811">
        <v>0.15000000596046401</v>
      </c>
      <c r="H811">
        <v>0.97000002861022905</v>
      </c>
      <c r="I811">
        <v>3.2300000190734899</v>
      </c>
      <c r="J811">
        <v>0</v>
      </c>
      <c r="K811">
        <v>2</v>
      </c>
      <c r="L811">
        <v>23</v>
      </c>
      <c r="M811">
        <v>163</v>
      </c>
      <c r="N811">
        <v>1252</v>
      </c>
      <c r="O811">
        <v>2654</v>
      </c>
      <c r="P811">
        <f t="shared" si="13"/>
        <v>4</v>
      </c>
    </row>
    <row r="812" spans="1:16" x14ac:dyDescent="0.3">
      <c r="A812">
        <v>8583815059</v>
      </c>
      <c r="B812" s="1">
        <v>42474</v>
      </c>
      <c r="C812">
        <v>3135</v>
      </c>
      <c r="D812">
        <v>2.4500000476837198</v>
      </c>
      <c r="E812">
        <v>2.4500000476837198</v>
      </c>
      <c r="F812">
        <v>0</v>
      </c>
      <c r="G812">
        <v>0</v>
      </c>
      <c r="H812">
        <v>0</v>
      </c>
      <c r="I812">
        <v>2.4300000667571999</v>
      </c>
      <c r="J812">
        <v>0</v>
      </c>
      <c r="K812">
        <v>0</v>
      </c>
      <c r="L812">
        <v>0</v>
      </c>
      <c r="M812">
        <v>134</v>
      </c>
      <c r="N812">
        <v>1306</v>
      </c>
      <c r="O812">
        <v>2443</v>
      </c>
      <c r="P812">
        <f t="shared" si="13"/>
        <v>5</v>
      </c>
    </row>
    <row r="813" spans="1:16" x14ac:dyDescent="0.3">
      <c r="A813">
        <v>8583815059</v>
      </c>
      <c r="B813" s="1">
        <v>42475</v>
      </c>
      <c r="C813">
        <v>3430</v>
      </c>
      <c r="D813">
        <v>2.6800000667571999</v>
      </c>
      <c r="E813">
        <v>2.6800000667571999</v>
      </c>
      <c r="F813">
        <v>0</v>
      </c>
      <c r="G813">
        <v>0</v>
      </c>
      <c r="H813">
        <v>0</v>
      </c>
      <c r="I813">
        <v>0.89999997615814198</v>
      </c>
      <c r="J813">
        <v>0</v>
      </c>
      <c r="K813">
        <v>0</v>
      </c>
      <c r="L813">
        <v>0</v>
      </c>
      <c r="M813">
        <v>65</v>
      </c>
      <c r="N813">
        <v>1375</v>
      </c>
      <c r="O813">
        <v>2505</v>
      </c>
      <c r="P813">
        <f t="shared" si="13"/>
        <v>6</v>
      </c>
    </row>
    <row r="814" spans="1:16" x14ac:dyDescent="0.3">
      <c r="A814">
        <v>8583815059</v>
      </c>
      <c r="B814" s="1">
        <v>42476</v>
      </c>
      <c r="C814">
        <v>5319</v>
      </c>
      <c r="D814">
        <v>4.1500000953674299</v>
      </c>
      <c r="E814">
        <v>4.1500000953674299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1440</v>
      </c>
      <c r="O814">
        <v>2693</v>
      </c>
      <c r="P814">
        <f t="shared" si="13"/>
        <v>7</v>
      </c>
    </row>
    <row r="815" spans="1:16" x14ac:dyDescent="0.3">
      <c r="A815">
        <v>8583815059</v>
      </c>
      <c r="B815" s="1">
        <v>42477</v>
      </c>
      <c r="C815">
        <v>3008</v>
      </c>
      <c r="D815">
        <v>2.3499999046325701</v>
      </c>
      <c r="E815">
        <v>2.3499999046325701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1440</v>
      </c>
      <c r="O815">
        <v>2439</v>
      </c>
      <c r="P815">
        <f t="shared" si="13"/>
        <v>1</v>
      </c>
    </row>
    <row r="816" spans="1:16" x14ac:dyDescent="0.3">
      <c r="A816">
        <v>8583815059</v>
      </c>
      <c r="B816" s="1">
        <v>42478</v>
      </c>
      <c r="C816">
        <v>3864</v>
      </c>
      <c r="D816">
        <v>3.0099999904632599</v>
      </c>
      <c r="E816">
        <v>3.0099999904632599</v>
      </c>
      <c r="F816">
        <v>0</v>
      </c>
      <c r="G816">
        <v>0.31000000238418601</v>
      </c>
      <c r="H816">
        <v>1.0599999427795399</v>
      </c>
      <c r="I816">
        <v>1.3500000238418599</v>
      </c>
      <c r="J816">
        <v>0</v>
      </c>
      <c r="K816">
        <v>4</v>
      </c>
      <c r="L816">
        <v>22</v>
      </c>
      <c r="M816">
        <v>105</v>
      </c>
      <c r="N816">
        <v>1309</v>
      </c>
      <c r="O816">
        <v>2536</v>
      </c>
      <c r="P816">
        <f t="shared" si="13"/>
        <v>2</v>
      </c>
    </row>
    <row r="817" spans="1:16" x14ac:dyDescent="0.3">
      <c r="A817">
        <v>8583815059</v>
      </c>
      <c r="B817" s="1">
        <v>42479</v>
      </c>
      <c r="C817">
        <v>5697</v>
      </c>
      <c r="D817">
        <v>4.4400000572204599</v>
      </c>
      <c r="E817">
        <v>4.4400000572204599</v>
      </c>
      <c r="F817">
        <v>0</v>
      </c>
      <c r="G817">
        <v>0.52999997138977095</v>
      </c>
      <c r="H817">
        <v>0.479999989271164</v>
      </c>
      <c r="I817">
        <v>3.4400000572204599</v>
      </c>
      <c r="J817">
        <v>0</v>
      </c>
      <c r="K817">
        <v>7</v>
      </c>
      <c r="L817">
        <v>10</v>
      </c>
      <c r="M817">
        <v>166</v>
      </c>
      <c r="N817">
        <v>1257</v>
      </c>
      <c r="O817">
        <v>2668</v>
      </c>
      <c r="P817">
        <f t="shared" si="13"/>
        <v>3</v>
      </c>
    </row>
    <row r="818" spans="1:16" x14ac:dyDescent="0.3">
      <c r="A818">
        <v>8583815059</v>
      </c>
      <c r="B818" s="1">
        <v>42480</v>
      </c>
      <c r="C818">
        <v>5273</v>
      </c>
      <c r="D818">
        <v>4.1100001335143999</v>
      </c>
      <c r="E818">
        <v>4.1100001335143999</v>
      </c>
      <c r="F818">
        <v>0</v>
      </c>
      <c r="G818">
        <v>0</v>
      </c>
      <c r="H818">
        <v>1.03999996185303</v>
      </c>
      <c r="I818">
        <v>3.0699999332428001</v>
      </c>
      <c r="J818">
        <v>0</v>
      </c>
      <c r="K818">
        <v>0</v>
      </c>
      <c r="L818">
        <v>27</v>
      </c>
      <c r="M818">
        <v>167</v>
      </c>
      <c r="N818">
        <v>1246</v>
      </c>
      <c r="O818">
        <v>2647</v>
      </c>
      <c r="P818">
        <f t="shared" si="13"/>
        <v>4</v>
      </c>
    </row>
    <row r="819" spans="1:16" x14ac:dyDescent="0.3">
      <c r="A819">
        <v>8583815059</v>
      </c>
      <c r="B819" s="1">
        <v>42481</v>
      </c>
      <c r="C819">
        <v>8538</v>
      </c>
      <c r="D819">
        <v>6.6599998474121103</v>
      </c>
      <c r="E819">
        <v>6.6599998474121103</v>
      </c>
      <c r="F819">
        <v>0</v>
      </c>
      <c r="G819">
        <v>2.6300001144409202</v>
      </c>
      <c r="H819">
        <v>1.0199999809265099</v>
      </c>
      <c r="I819">
        <v>3.0099999904632599</v>
      </c>
      <c r="J819">
        <v>0</v>
      </c>
      <c r="K819">
        <v>35</v>
      </c>
      <c r="L819">
        <v>18</v>
      </c>
      <c r="M819">
        <v>158</v>
      </c>
      <c r="N819">
        <v>1229</v>
      </c>
      <c r="O819">
        <v>2883</v>
      </c>
      <c r="P819">
        <f t="shared" si="13"/>
        <v>5</v>
      </c>
    </row>
    <row r="820" spans="1:16" x14ac:dyDescent="0.3">
      <c r="A820">
        <v>8583815059</v>
      </c>
      <c r="B820" s="1">
        <v>42482</v>
      </c>
      <c r="C820">
        <v>8687</v>
      </c>
      <c r="D820">
        <v>6.7800002098083496</v>
      </c>
      <c r="E820">
        <v>6.7800002098083496</v>
      </c>
      <c r="F820">
        <v>0</v>
      </c>
      <c r="G820">
        <v>0.28999999165535001</v>
      </c>
      <c r="H820">
        <v>2.4100000858306898</v>
      </c>
      <c r="I820">
        <v>4.0799999237060502</v>
      </c>
      <c r="J820">
        <v>0</v>
      </c>
      <c r="K820">
        <v>4</v>
      </c>
      <c r="L820">
        <v>54</v>
      </c>
      <c r="M820">
        <v>212</v>
      </c>
      <c r="N820">
        <v>1170</v>
      </c>
      <c r="O820">
        <v>2944</v>
      </c>
      <c r="P820">
        <f t="shared" si="13"/>
        <v>6</v>
      </c>
    </row>
    <row r="821" spans="1:16" x14ac:dyDescent="0.3">
      <c r="A821">
        <v>8583815059</v>
      </c>
      <c r="B821" s="1">
        <v>42483</v>
      </c>
      <c r="C821">
        <v>9423</v>
      </c>
      <c r="D821">
        <v>7.3499999046325701</v>
      </c>
      <c r="E821">
        <v>7.3499999046325701</v>
      </c>
      <c r="F821">
        <v>0</v>
      </c>
      <c r="G821">
        <v>0.52999997138977095</v>
      </c>
      <c r="H821">
        <v>2.0299999713897701</v>
      </c>
      <c r="I821">
        <v>4.75</v>
      </c>
      <c r="J821">
        <v>0</v>
      </c>
      <c r="K821">
        <v>7</v>
      </c>
      <c r="L821">
        <v>44</v>
      </c>
      <c r="M821">
        <v>238</v>
      </c>
      <c r="N821">
        <v>1151</v>
      </c>
      <c r="O821">
        <v>3012</v>
      </c>
      <c r="P821">
        <f t="shared" si="13"/>
        <v>7</v>
      </c>
    </row>
    <row r="822" spans="1:16" x14ac:dyDescent="0.3">
      <c r="A822">
        <v>8583815059</v>
      </c>
      <c r="B822" s="1">
        <v>42484</v>
      </c>
      <c r="C822">
        <v>8286</v>
      </c>
      <c r="D822">
        <v>6.46000003814697</v>
      </c>
      <c r="E822">
        <v>6.46000003814697</v>
      </c>
      <c r="F822">
        <v>0</v>
      </c>
      <c r="G822">
        <v>0.15000000596046401</v>
      </c>
      <c r="H822">
        <v>2.0499999523162802</v>
      </c>
      <c r="I822">
        <v>4.2699999809265101</v>
      </c>
      <c r="J822">
        <v>0</v>
      </c>
      <c r="K822">
        <v>2</v>
      </c>
      <c r="L822">
        <v>44</v>
      </c>
      <c r="M822">
        <v>206</v>
      </c>
      <c r="N822">
        <v>1188</v>
      </c>
      <c r="O822">
        <v>2889</v>
      </c>
      <c r="P822">
        <f t="shared" si="13"/>
        <v>1</v>
      </c>
    </row>
    <row r="823" spans="1:16" x14ac:dyDescent="0.3">
      <c r="A823">
        <v>8583815059</v>
      </c>
      <c r="B823" s="1">
        <v>42485</v>
      </c>
      <c r="C823">
        <v>4503</v>
      </c>
      <c r="D823">
        <v>3.5099999904632599</v>
      </c>
      <c r="E823">
        <v>3.5099999904632599</v>
      </c>
      <c r="F823">
        <v>0</v>
      </c>
      <c r="G823">
        <v>1.4700000286102299</v>
      </c>
      <c r="H823">
        <v>0.239999994635582</v>
      </c>
      <c r="I823">
        <v>1.8099999427795399</v>
      </c>
      <c r="J823">
        <v>0</v>
      </c>
      <c r="K823">
        <v>18</v>
      </c>
      <c r="L823">
        <v>6</v>
      </c>
      <c r="M823">
        <v>122</v>
      </c>
      <c r="N823">
        <v>1294</v>
      </c>
      <c r="O823">
        <v>2547</v>
      </c>
      <c r="P823">
        <f t="shared" si="13"/>
        <v>2</v>
      </c>
    </row>
    <row r="824" spans="1:16" x14ac:dyDescent="0.3">
      <c r="A824">
        <v>8583815059</v>
      </c>
      <c r="B824" s="1">
        <v>42486</v>
      </c>
      <c r="C824">
        <v>10499</v>
      </c>
      <c r="D824">
        <v>8.1899995803833008</v>
      </c>
      <c r="E824">
        <v>8.1899995803833008</v>
      </c>
      <c r="F824">
        <v>0</v>
      </c>
      <c r="G824">
        <v>7.0000000298023196E-2</v>
      </c>
      <c r="H824">
        <v>4.2199997901916504</v>
      </c>
      <c r="I824">
        <v>3.8900001049041699</v>
      </c>
      <c r="J824">
        <v>0</v>
      </c>
      <c r="K824">
        <v>1</v>
      </c>
      <c r="L824">
        <v>91</v>
      </c>
      <c r="M824">
        <v>214</v>
      </c>
      <c r="N824">
        <v>1134</v>
      </c>
      <c r="O824">
        <v>3093</v>
      </c>
      <c r="P824">
        <f t="shared" si="13"/>
        <v>3</v>
      </c>
    </row>
    <row r="825" spans="1:16" x14ac:dyDescent="0.3">
      <c r="A825">
        <v>8583815059</v>
      </c>
      <c r="B825" s="1">
        <v>42487</v>
      </c>
      <c r="C825">
        <v>12474</v>
      </c>
      <c r="D825">
        <v>9.7299995422363299</v>
      </c>
      <c r="E825">
        <v>9.7299995422363299</v>
      </c>
      <c r="F825">
        <v>0</v>
      </c>
      <c r="G825">
        <v>6.5999999046325701</v>
      </c>
      <c r="H825">
        <v>0.270000010728836</v>
      </c>
      <c r="I825">
        <v>2.8699998855590798</v>
      </c>
      <c r="J825">
        <v>0</v>
      </c>
      <c r="K825">
        <v>77</v>
      </c>
      <c r="L825">
        <v>5</v>
      </c>
      <c r="M825">
        <v>129</v>
      </c>
      <c r="N825">
        <v>1229</v>
      </c>
      <c r="O825">
        <v>3142</v>
      </c>
      <c r="P825">
        <f t="shared" si="13"/>
        <v>4</v>
      </c>
    </row>
    <row r="826" spans="1:16" x14ac:dyDescent="0.3">
      <c r="A826">
        <v>8583815059</v>
      </c>
      <c r="B826" s="1">
        <v>42488</v>
      </c>
      <c r="C826">
        <v>6174</v>
      </c>
      <c r="D826">
        <v>4.8200001716613796</v>
      </c>
      <c r="E826">
        <v>4.8200001716613796</v>
      </c>
      <c r="F826">
        <v>0</v>
      </c>
      <c r="G826">
        <v>0</v>
      </c>
      <c r="H826">
        <v>1.20000004768372</v>
      </c>
      <c r="I826">
        <v>3.6099998950958301</v>
      </c>
      <c r="J826">
        <v>0</v>
      </c>
      <c r="K826">
        <v>0</v>
      </c>
      <c r="L826">
        <v>28</v>
      </c>
      <c r="M826">
        <v>203</v>
      </c>
      <c r="N826">
        <v>1209</v>
      </c>
      <c r="O826">
        <v>2757</v>
      </c>
      <c r="P826">
        <f t="shared" si="13"/>
        <v>5</v>
      </c>
    </row>
    <row r="827" spans="1:16" x14ac:dyDescent="0.3">
      <c r="A827">
        <v>8583815059</v>
      </c>
      <c r="B827" s="1">
        <v>42489</v>
      </c>
      <c r="C827">
        <v>15168</v>
      </c>
      <c r="D827">
        <v>11.829999923706101</v>
      </c>
      <c r="E827">
        <v>11.829999923706101</v>
      </c>
      <c r="F827">
        <v>0</v>
      </c>
      <c r="G827">
        <v>3.9000000953674299</v>
      </c>
      <c r="H827">
        <v>3</v>
      </c>
      <c r="I827">
        <v>4.9200000762939498</v>
      </c>
      <c r="J827">
        <v>0</v>
      </c>
      <c r="K827">
        <v>46</v>
      </c>
      <c r="L827">
        <v>67</v>
      </c>
      <c r="M827">
        <v>258</v>
      </c>
      <c r="N827">
        <v>1069</v>
      </c>
      <c r="O827">
        <v>3513</v>
      </c>
      <c r="P827">
        <f t="shared" si="13"/>
        <v>6</v>
      </c>
    </row>
    <row r="828" spans="1:16" x14ac:dyDescent="0.3">
      <c r="A828">
        <v>8583815059</v>
      </c>
      <c r="B828" s="1">
        <v>42490</v>
      </c>
      <c r="C828">
        <v>10085</v>
      </c>
      <c r="D828">
        <v>7.8699998855590803</v>
      </c>
      <c r="E828">
        <v>7.8699998855590803</v>
      </c>
      <c r="F828">
        <v>0</v>
      </c>
      <c r="G828">
        <v>0.15000000596046401</v>
      </c>
      <c r="H828">
        <v>1.2799999713897701</v>
      </c>
      <c r="I828">
        <v>6.4299998283386204</v>
      </c>
      <c r="J828">
        <v>0</v>
      </c>
      <c r="K828">
        <v>2</v>
      </c>
      <c r="L828">
        <v>28</v>
      </c>
      <c r="M828">
        <v>317</v>
      </c>
      <c r="N828">
        <v>1093</v>
      </c>
      <c r="O828">
        <v>3164</v>
      </c>
      <c r="P828">
        <f t="shared" si="13"/>
        <v>7</v>
      </c>
    </row>
    <row r="829" spans="1:16" x14ac:dyDescent="0.3">
      <c r="A829">
        <v>8583815059</v>
      </c>
      <c r="B829" s="1">
        <v>42491</v>
      </c>
      <c r="C829">
        <v>4512</v>
      </c>
      <c r="D829">
        <v>3.5199999809265101</v>
      </c>
      <c r="E829">
        <v>3.5199999809265101</v>
      </c>
      <c r="F829">
        <v>0</v>
      </c>
      <c r="G829">
        <v>0.77999997138977095</v>
      </c>
      <c r="H829">
        <v>0.119999997317791</v>
      </c>
      <c r="I829">
        <v>2.03999996185303</v>
      </c>
      <c r="J829">
        <v>0</v>
      </c>
      <c r="K829">
        <v>10</v>
      </c>
      <c r="L829">
        <v>2</v>
      </c>
      <c r="M829">
        <v>117</v>
      </c>
      <c r="N829">
        <v>1311</v>
      </c>
      <c r="O829">
        <v>2596</v>
      </c>
      <c r="P829">
        <f t="shared" si="13"/>
        <v>1</v>
      </c>
    </row>
    <row r="830" spans="1:16" x14ac:dyDescent="0.3">
      <c r="A830">
        <v>8583815059</v>
      </c>
      <c r="B830" s="1">
        <v>42492</v>
      </c>
      <c r="C830">
        <v>8469</v>
      </c>
      <c r="D830">
        <v>6.6100001335143999</v>
      </c>
      <c r="E830">
        <v>6.6100001335143999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1440</v>
      </c>
      <c r="O830">
        <v>2894</v>
      </c>
      <c r="P830">
        <f t="shared" si="13"/>
        <v>2</v>
      </c>
    </row>
    <row r="831" spans="1:16" x14ac:dyDescent="0.3">
      <c r="A831">
        <v>8583815059</v>
      </c>
      <c r="B831" s="1">
        <v>42493</v>
      </c>
      <c r="C831">
        <v>12015</v>
      </c>
      <c r="D831">
        <v>9.3699998855590803</v>
      </c>
      <c r="E831">
        <v>9.3699998855590803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1440</v>
      </c>
      <c r="O831">
        <v>3212</v>
      </c>
      <c r="P831">
        <f t="shared" si="13"/>
        <v>3</v>
      </c>
    </row>
    <row r="832" spans="1:16" x14ac:dyDescent="0.3">
      <c r="A832">
        <v>8583815059</v>
      </c>
      <c r="B832" s="1">
        <v>42494</v>
      </c>
      <c r="C832">
        <v>3588</v>
      </c>
      <c r="D832">
        <v>2.7999999523162802</v>
      </c>
      <c r="E832">
        <v>2.7999999523162802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1440</v>
      </c>
      <c r="O832">
        <v>2516</v>
      </c>
      <c r="P832">
        <f t="shared" si="13"/>
        <v>4</v>
      </c>
    </row>
    <row r="833" spans="1:16" x14ac:dyDescent="0.3">
      <c r="A833">
        <v>8583815059</v>
      </c>
      <c r="B833" s="1">
        <v>42495</v>
      </c>
      <c r="C833">
        <v>12427</v>
      </c>
      <c r="D833">
        <v>9.6899995803833008</v>
      </c>
      <c r="E833">
        <v>9.6899995803833008</v>
      </c>
      <c r="F833">
        <v>0</v>
      </c>
      <c r="G833">
        <v>0</v>
      </c>
      <c r="H833">
        <v>0</v>
      </c>
      <c r="I833">
        <v>1.1799999475479099</v>
      </c>
      <c r="J833">
        <v>0</v>
      </c>
      <c r="K833">
        <v>0</v>
      </c>
      <c r="L833">
        <v>0</v>
      </c>
      <c r="M833">
        <v>70</v>
      </c>
      <c r="N833">
        <v>1370</v>
      </c>
      <c r="O833">
        <v>3266</v>
      </c>
      <c r="P833">
        <f t="shared" si="13"/>
        <v>5</v>
      </c>
    </row>
    <row r="834" spans="1:16" x14ac:dyDescent="0.3">
      <c r="A834">
        <v>8583815059</v>
      </c>
      <c r="B834" s="1">
        <v>42496</v>
      </c>
      <c r="C834">
        <v>5843</v>
      </c>
      <c r="D834">
        <v>4.5599999427795401</v>
      </c>
      <c r="E834">
        <v>4.5599999427795401</v>
      </c>
      <c r="F834">
        <v>0</v>
      </c>
      <c r="G834">
        <v>0.140000000596046</v>
      </c>
      <c r="H834">
        <v>1.1900000572204601</v>
      </c>
      <c r="I834">
        <v>3.2300000190734899</v>
      </c>
      <c r="J834">
        <v>0</v>
      </c>
      <c r="K834">
        <v>2</v>
      </c>
      <c r="L834">
        <v>22</v>
      </c>
      <c r="M834">
        <v>166</v>
      </c>
      <c r="N834">
        <v>1250</v>
      </c>
      <c r="O834">
        <v>2683</v>
      </c>
      <c r="P834">
        <f t="shared" si="13"/>
        <v>6</v>
      </c>
    </row>
    <row r="835" spans="1:16" x14ac:dyDescent="0.3">
      <c r="A835">
        <v>8583815059</v>
      </c>
      <c r="B835" s="1">
        <v>42497</v>
      </c>
      <c r="C835">
        <v>6117</v>
      </c>
      <c r="D835">
        <v>4.7699999809265101</v>
      </c>
      <c r="E835">
        <v>4.7699999809265101</v>
      </c>
      <c r="F835">
        <v>0</v>
      </c>
      <c r="G835">
        <v>0</v>
      </c>
      <c r="H835">
        <v>0</v>
      </c>
      <c r="I835">
        <v>4.7699999809265101</v>
      </c>
      <c r="J835">
        <v>0</v>
      </c>
      <c r="K835">
        <v>0</v>
      </c>
      <c r="L835">
        <v>0</v>
      </c>
      <c r="M835">
        <v>250</v>
      </c>
      <c r="N835">
        <v>1190</v>
      </c>
      <c r="O835">
        <v>2810</v>
      </c>
      <c r="P835">
        <f t="shared" ref="P835:P898" si="14">WEEKDAY(B835)</f>
        <v>7</v>
      </c>
    </row>
    <row r="836" spans="1:16" x14ac:dyDescent="0.3">
      <c r="A836">
        <v>8583815059</v>
      </c>
      <c r="B836" s="1">
        <v>42498</v>
      </c>
      <c r="C836">
        <v>9217</v>
      </c>
      <c r="D836">
        <v>7.1900000572204599</v>
      </c>
      <c r="E836">
        <v>7.1900000572204599</v>
      </c>
      <c r="F836">
        <v>0</v>
      </c>
      <c r="G836">
        <v>0.21999999880790699</v>
      </c>
      <c r="H836">
        <v>3.3099999427795401</v>
      </c>
      <c r="I836">
        <v>3.6600000858306898</v>
      </c>
      <c r="J836">
        <v>0</v>
      </c>
      <c r="K836">
        <v>3</v>
      </c>
      <c r="L836">
        <v>72</v>
      </c>
      <c r="M836">
        <v>182</v>
      </c>
      <c r="N836">
        <v>1183</v>
      </c>
      <c r="O836">
        <v>2940</v>
      </c>
      <c r="P836">
        <f t="shared" si="14"/>
        <v>1</v>
      </c>
    </row>
    <row r="837" spans="1:16" x14ac:dyDescent="0.3">
      <c r="A837">
        <v>8583815059</v>
      </c>
      <c r="B837" s="1">
        <v>42499</v>
      </c>
      <c r="C837">
        <v>9877</v>
      </c>
      <c r="D837">
        <v>7.6999998092651403</v>
      </c>
      <c r="E837">
        <v>7.6999998092651403</v>
      </c>
      <c r="F837">
        <v>0</v>
      </c>
      <c r="G837">
        <v>5.7600002288818404</v>
      </c>
      <c r="H837">
        <v>0.17000000178813901</v>
      </c>
      <c r="I837">
        <v>1.7300000190734901</v>
      </c>
      <c r="J837">
        <v>0</v>
      </c>
      <c r="K837">
        <v>66</v>
      </c>
      <c r="L837">
        <v>4</v>
      </c>
      <c r="M837">
        <v>110</v>
      </c>
      <c r="N837">
        <v>1260</v>
      </c>
      <c r="O837">
        <v>2947</v>
      </c>
      <c r="P837">
        <f t="shared" si="14"/>
        <v>2</v>
      </c>
    </row>
    <row r="838" spans="1:16" x14ac:dyDescent="0.3">
      <c r="A838">
        <v>8583815059</v>
      </c>
      <c r="B838" s="1">
        <v>42500</v>
      </c>
      <c r="C838">
        <v>8240</v>
      </c>
      <c r="D838">
        <v>6.4299998283386204</v>
      </c>
      <c r="E838">
        <v>6.4299998283386204</v>
      </c>
      <c r="F838">
        <v>0</v>
      </c>
      <c r="G838">
        <v>0.68999999761581399</v>
      </c>
      <c r="H838">
        <v>2.0099999904632599</v>
      </c>
      <c r="I838">
        <v>3.7200000286102299</v>
      </c>
      <c r="J838">
        <v>0</v>
      </c>
      <c r="K838">
        <v>9</v>
      </c>
      <c r="L838">
        <v>43</v>
      </c>
      <c r="M838">
        <v>162</v>
      </c>
      <c r="N838">
        <v>1226</v>
      </c>
      <c r="O838">
        <v>2846</v>
      </c>
      <c r="P838">
        <f t="shared" si="14"/>
        <v>3</v>
      </c>
    </row>
    <row r="839" spans="1:16" x14ac:dyDescent="0.3">
      <c r="A839">
        <v>8583815059</v>
      </c>
      <c r="B839" s="1">
        <v>42501</v>
      </c>
      <c r="C839">
        <v>8701</v>
      </c>
      <c r="D839">
        <v>6.78999996185303</v>
      </c>
      <c r="E839">
        <v>6.78999996185303</v>
      </c>
      <c r="F839">
        <v>0</v>
      </c>
      <c r="G839">
        <v>0.37000000476837203</v>
      </c>
      <c r="H839">
        <v>3.2400000095367401</v>
      </c>
      <c r="I839">
        <v>3.1700000762939502</v>
      </c>
      <c r="J839">
        <v>0</v>
      </c>
      <c r="K839">
        <v>5</v>
      </c>
      <c r="L839">
        <v>71</v>
      </c>
      <c r="M839">
        <v>177</v>
      </c>
      <c r="N839">
        <v>1106</v>
      </c>
      <c r="O839">
        <v>2804</v>
      </c>
      <c r="P839">
        <f t="shared" si="14"/>
        <v>4</v>
      </c>
    </row>
    <row r="840" spans="1:16" x14ac:dyDescent="0.3">
      <c r="A840">
        <v>8583815059</v>
      </c>
      <c r="B840" s="1">
        <v>42502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1440</v>
      </c>
      <c r="O840">
        <v>0</v>
      </c>
      <c r="P840">
        <f t="shared" si="14"/>
        <v>5</v>
      </c>
    </row>
    <row r="841" spans="1:16" x14ac:dyDescent="0.3">
      <c r="A841">
        <v>8792009665</v>
      </c>
      <c r="B841" s="1">
        <v>42472</v>
      </c>
      <c r="C841">
        <v>2564</v>
      </c>
      <c r="D841">
        <v>1.6399999856948899</v>
      </c>
      <c r="E841">
        <v>1.6399999856948899</v>
      </c>
      <c r="F841">
        <v>0</v>
      </c>
      <c r="G841">
        <v>0</v>
      </c>
      <c r="H841">
        <v>0</v>
      </c>
      <c r="I841">
        <v>1.6399999856948899</v>
      </c>
      <c r="J841">
        <v>0</v>
      </c>
      <c r="K841">
        <v>0</v>
      </c>
      <c r="L841">
        <v>0</v>
      </c>
      <c r="M841">
        <v>116</v>
      </c>
      <c r="N841">
        <v>831</v>
      </c>
      <c r="O841">
        <v>2044</v>
      </c>
      <c r="P841">
        <f t="shared" si="14"/>
        <v>3</v>
      </c>
    </row>
    <row r="842" spans="1:16" x14ac:dyDescent="0.3">
      <c r="A842">
        <v>8792009665</v>
      </c>
      <c r="B842" s="1">
        <v>42473</v>
      </c>
      <c r="C842">
        <v>1320</v>
      </c>
      <c r="D842">
        <v>0.83999997377395597</v>
      </c>
      <c r="E842">
        <v>0.83999997377395597</v>
      </c>
      <c r="F842">
        <v>0</v>
      </c>
      <c r="G842">
        <v>0</v>
      </c>
      <c r="H842">
        <v>0</v>
      </c>
      <c r="I842">
        <v>0.83999997377395597</v>
      </c>
      <c r="J842">
        <v>0</v>
      </c>
      <c r="K842">
        <v>0</v>
      </c>
      <c r="L842">
        <v>0</v>
      </c>
      <c r="M842">
        <v>82</v>
      </c>
      <c r="N842">
        <v>806</v>
      </c>
      <c r="O842">
        <v>1934</v>
      </c>
      <c r="P842">
        <f t="shared" si="14"/>
        <v>4</v>
      </c>
    </row>
    <row r="843" spans="1:16" x14ac:dyDescent="0.3">
      <c r="A843">
        <v>8792009665</v>
      </c>
      <c r="B843" s="1">
        <v>42474</v>
      </c>
      <c r="C843">
        <v>1219</v>
      </c>
      <c r="D843">
        <v>0.77999997138977095</v>
      </c>
      <c r="E843">
        <v>0.77999997138977095</v>
      </c>
      <c r="F843">
        <v>0</v>
      </c>
      <c r="G843">
        <v>0</v>
      </c>
      <c r="H843">
        <v>0</v>
      </c>
      <c r="I843">
        <v>0.77999997138977095</v>
      </c>
      <c r="J843">
        <v>0</v>
      </c>
      <c r="K843">
        <v>0</v>
      </c>
      <c r="L843">
        <v>0</v>
      </c>
      <c r="M843">
        <v>84</v>
      </c>
      <c r="N843">
        <v>853</v>
      </c>
      <c r="O843">
        <v>1963</v>
      </c>
      <c r="P843">
        <f t="shared" si="14"/>
        <v>5</v>
      </c>
    </row>
    <row r="844" spans="1:16" x14ac:dyDescent="0.3">
      <c r="A844">
        <v>8792009665</v>
      </c>
      <c r="B844" s="1">
        <v>42475</v>
      </c>
      <c r="C844">
        <v>2483</v>
      </c>
      <c r="D844">
        <v>1.5900000333786</v>
      </c>
      <c r="E844">
        <v>1.5900000333786</v>
      </c>
      <c r="F844">
        <v>0</v>
      </c>
      <c r="G844">
        <v>0</v>
      </c>
      <c r="H844">
        <v>0</v>
      </c>
      <c r="I844">
        <v>1.5900000333786</v>
      </c>
      <c r="J844">
        <v>0</v>
      </c>
      <c r="K844">
        <v>0</v>
      </c>
      <c r="L844">
        <v>0</v>
      </c>
      <c r="M844">
        <v>126</v>
      </c>
      <c r="N844">
        <v>937</v>
      </c>
      <c r="O844">
        <v>2009</v>
      </c>
      <c r="P844">
        <f t="shared" si="14"/>
        <v>6</v>
      </c>
    </row>
    <row r="845" spans="1:16" x14ac:dyDescent="0.3">
      <c r="A845">
        <v>8792009665</v>
      </c>
      <c r="B845" s="1">
        <v>42476</v>
      </c>
      <c r="C845">
        <v>244</v>
      </c>
      <c r="D845">
        <v>0.15999999642372101</v>
      </c>
      <c r="E845">
        <v>0.15999999642372101</v>
      </c>
      <c r="F845">
        <v>0</v>
      </c>
      <c r="G845">
        <v>0</v>
      </c>
      <c r="H845">
        <v>0</v>
      </c>
      <c r="I845">
        <v>0.15999999642372101</v>
      </c>
      <c r="J845">
        <v>0</v>
      </c>
      <c r="K845">
        <v>0</v>
      </c>
      <c r="L845">
        <v>0</v>
      </c>
      <c r="M845">
        <v>12</v>
      </c>
      <c r="N845">
        <v>1428</v>
      </c>
      <c r="O845">
        <v>1721</v>
      </c>
      <c r="P845">
        <f t="shared" si="14"/>
        <v>7</v>
      </c>
    </row>
    <row r="846" spans="1:16" x14ac:dyDescent="0.3">
      <c r="A846">
        <v>8792009665</v>
      </c>
      <c r="B846" s="1">
        <v>42477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1440</v>
      </c>
      <c r="O846">
        <v>1688</v>
      </c>
      <c r="P846">
        <f t="shared" si="14"/>
        <v>1</v>
      </c>
    </row>
    <row r="847" spans="1:16" x14ac:dyDescent="0.3">
      <c r="A847">
        <v>8792009665</v>
      </c>
      <c r="B847" s="1">
        <v>42478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1440</v>
      </c>
      <c r="O847">
        <v>1688</v>
      </c>
      <c r="P847">
        <f t="shared" si="14"/>
        <v>2</v>
      </c>
    </row>
    <row r="848" spans="1:16" x14ac:dyDescent="0.3">
      <c r="A848">
        <v>8792009665</v>
      </c>
      <c r="B848" s="1">
        <v>42479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1440</v>
      </c>
      <c r="O848">
        <v>1688</v>
      </c>
      <c r="P848">
        <f t="shared" si="14"/>
        <v>3</v>
      </c>
    </row>
    <row r="849" spans="1:16" x14ac:dyDescent="0.3">
      <c r="A849">
        <v>8792009665</v>
      </c>
      <c r="B849" s="1">
        <v>42480</v>
      </c>
      <c r="C849">
        <v>3147</v>
      </c>
      <c r="D849">
        <v>2.0099999904632599</v>
      </c>
      <c r="E849">
        <v>2.0099999904632599</v>
      </c>
      <c r="F849">
        <v>0</v>
      </c>
      <c r="G849">
        <v>0</v>
      </c>
      <c r="H849">
        <v>0.28000000119209301</v>
      </c>
      <c r="I849">
        <v>1.7400000095367401</v>
      </c>
      <c r="J849">
        <v>0</v>
      </c>
      <c r="K849">
        <v>0</v>
      </c>
      <c r="L849">
        <v>10</v>
      </c>
      <c r="M849">
        <v>139</v>
      </c>
      <c r="N849">
        <v>744</v>
      </c>
      <c r="O849">
        <v>2188</v>
      </c>
      <c r="P849">
        <f t="shared" si="14"/>
        <v>4</v>
      </c>
    </row>
    <row r="850" spans="1:16" x14ac:dyDescent="0.3">
      <c r="A850">
        <v>8792009665</v>
      </c>
      <c r="B850" s="1">
        <v>42481</v>
      </c>
      <c r="C850">
        <v>144</v>
      </c>
      <c r="D850">
        <v>9.00000035762787E-2</v>
      </c>
      <c r="E850">
        <v>9.00000035762787E-2</v>
      </c>
      <c r="F850">
        <v>0</v>
      </c>
      <c r="G850">
        <v>0</v>
      </c>
      <c r="H850">
        <v>0</v>
      </c>
      <c r="I850">
        <v>9.00000035762787E-2</v>
      </c>
      <c r="J850">
        <v>0</v>
      </c>
      <c r="K850">
        <v>0</v>
      </c>
      <c r="L850">
        <v>0</v>
      </c>
      <c r="M850">
        <v>9</v>
      </c>
      <c r="N850">
        <v>1431</v>
      </c>
      <c r="O850">
        <v>1720</v>
      </c>
      <c r="P850">
        <f t="shared" si="14"/>
        <v>5</v>
      </c>
    </row>
    <row r="851" spans="1:16" x14ac:dyDescent="0.3">
      <c r="A851">
        <v>8792009665</v>
      </c>
      <c r="B851" s="1">
        <v>42482</v>
      </c>
      <c r="C851">
        <v>4068</v>
      </c>
      <c r="D851">
        <v>2.5999999046325701</v>
      </c>
      <c r="E851">
        <v>2.5999999046325701</v>
      </c>
      <c r="F851">
        <v>0</v>
      </c>
      <c r="G851">
        <v>5.0000000745058101E-2</v>
      </c>
      <c r="H851">
        <v>0.28000000119209301</v>
      </c>
      <c r="I851">
        <v>2.2699999809265101</v>
      </c>
      <c r="J851">
        <v>0</v>
      </c>
      <c r="K851">
        <v>1</v>
      </c>
      <c r="L851">
        <v>20</v>
      </c>
      <c r="M851">
        <v>195</v>
      </c>
      <c r="N851">
        <v>817</v>
      </c>
      <c r="O851">
        <v>2419</v>
      </c>
      <c r="P851">
        <f t="shared" si="14"/>
        <v>6</v>
      </c>
    </row>
    <row r="852" spans="1:16" x14ac:dyDescent="0.3">
      <c r="A852">
        <v>8792009665</v>
      </c>
      <c r="B852" s="1">
        <v>42483</v>
      </c>
      <c r="C852">
        <v>5245</v>
      </c>
      <c r="D852">
        <v>3.3599998950958301</v>
      </c>
      <c r="E852">
        <v>3.3599998950958301</v>
      </c>
      <c r="F852">
        <v>0</v>
      </c>
      <c r="G852">
        <v>0.15999999642372101</v>
      </c>
      <c r="H852">
        <v>0.43999999761581399</v>
      </c>
      <c r="I852">
        <v>2.75</v>
      </c>
      <c r="J852">
        <v>0</v>
      </c>
      <c r="K852">
        <v>8</v>
      </c>
      <c r="L852">
        <v>45</v>
      </c>
      <c r="M852">
        <v>232</v>
      </c>
      <c r="N852">
        <v>795</v>
      </c>
      <c r="O852">
        <v>2748</v>
      </c>
      <c r="P852">
        <f t="shared" si="14"/>
        <v>7</v>
      </c>
    </row>
    <row r="853" spans="1:16" x14ac:dyDescent="0.3">
      <c r="A853">
        <v>8792009665</v>
      </c>
      <c r="B853" s="1">
        <v>42484</v>
      </c>
      <c r="C853">
        <v>400</v>
      </c>
      <c r="D853">
        <v>0.259999990463257</v>
      </c>
      <c r="E853">
        <v>0.259999990463257</v>
      </c>
      <c r="F853">
        <v>0</v>
      </c>
      <c r="G853">
        <v>3.9999999105930301E-2</v>
      </c>
      <c r="H853">
        <v>5.0000000745058101E-2</v>
      </c>
      <c r="I853">
        <v>0.15999999642372101</v>
      </c>
      <c r="J853">
        <v>0</v>
      </c>
      <c r="K853">
        <v>3</v>
      </c>
      <c r="L853">
        <v>8</v>
      </c>
      <c r="M853">
        <v>19</v>
      </c>
      <c r="N853">
        <v>1410</v>
      </c>
      <c r="O853">
        <v>1799</v>
      </c>
      <c r="P853">
        <f t="shared" si="14"/>
        <v>1</v>
      </c>
    </row>
    <row r="854" spans="1:16" x14ac:dyDescent="0.3">
      <c r="A854">
        <v>8792009665</v>
      </c>
      <c r="B854" s="1">
        <v>42485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1440</v>
      </c>
      <c r="O854">
        <v>1688</v>
      </c>
      <c r="P854">
        <f t="shared" si="14"/>
        <v>2</v>
      </c>
    </row>
    <row r="855" spans="1:16" x14ac:dyDescent="0.3">
      <c r="A855">
        <v>8792009665</v>
      </c>
      <c r="B855" s="1">
        <v>42486</v>
      </c>
      <c r="C855">
        <v>1321</v>
      </c>
      <c r="D855">
        <v>0.85000002384185802</v>
      </c>
      <c r="E855">
        <v>0.85000002384185802</v>
      </c>
      <c r="F855">
        <v>0</v>
      </c>
      <c r="G855">
        <v>0</v>
      </c>
      <c r="H855">
        <v>0</v>
      </c>
      <c r="I855">
        <v>0.85000002384185802</v>
      </c>
      <c r="J855">
        <v>0</v>
      </c>
      <c r="K855">
        <v>0</v>
      </c>
      <c r="L855">
        <v>0</v>
      </c>
      <c r="M855">
        <v>80</v>
      </c>
      <c r="N855">
        <v>1360</v>
      </c>
      <c r="O855">
        <v>1928</v>
      </c>
      <c r="P855">
        <f t="shared" si="14"/>
        <v>3</v>
      </c>
    </row>
    <row r="856" spans="1:16" x14ac:dyDescent="0.3">
      <c r="A856">
        <v>8792009665</v>
      </c>
      <c r="B856" s="1">
        <v>42487</v>
      </c>
      <c r="C856">
        <v>1758</v>
      </c>
      <c r="D856">
        <v>1.12999999523163</v>
      </c>
      <c r="E856">
        <v>1.12999999523163</v>
      </c>
      <c r="F856">
        <v>0</v>
      </c>
      <c r="G856">
        <v>0</v>
      </c>
      <c r="H856">
        <v>0</v>
      </c>
      <c r="I856">
        <v>1.12999999523163</v>
      </c>
      <c r="J856">
        <v>0</v>
      </c>
      <c r="K856">
        <v>0</v>
      </c>
      <c r="L856">
        <v>0</v>
      </c>
      <c r="M856">
        <v>112</v>
      </c>
      <c r="N856">
        <v>900</v>
      </c>
      <c r="O856">
        <v>2067</v>
      </c>
      <c r="P856">
        <f t="shared" si="14"/>
        <v>4</v>
      </c>
    </row>
    <row r="857" spans="1:16" x14ac:dyDescent="0.3">
      <c r="A857">
        <v>8792009665</v>
      </c>
      <c r="B857" s="1">
        <v>42488</v>
      </c>
      <c r="C857">
        <v>6157</v>
      </c>
      <c r="D857">
        <v>3.9400000572204599</v>
      </c>
      <c r="E857">
        <v>3.9400000572204599</v>
      </c>
      <c r="F857">
        <v>0</v>
      </c>
      <c r="G857">
        <v>0</v>
      </c>
      <c r="H857">
        <v>0</v>
      </c>
      <c r="I857">
        <v>3.9400000572204599</v>
      </c>
      <c r="J857">
        <v>0</v>
      </c>
      <c r="K857">
        <v>0</v>
      </c>
      <c r="L857">
        <v>0</v>
      </c>
      <c r="M857">
        <v>310</v>
      </c>
      <c r="N857">
        <v>714</v>
      </c>
      <c r="O857">
        <v>2780</v>
      </c>
      <c r="P857">
        <f t="shared" si="14"/>
        <v>5</v>
      </c>
    </row>
    <row r="858" spans="1:16" x14ac:dyDescent="0.3">
      <c r="A858">
        <v>8792009665</v>
      </c>
      <c r="B858" s="1">
        <v>42489</v>
      </c>
      <c r="C858">
        <v>8360</v>
      </c>
      <c r="D858">
        <v>5.3499999046325701</v>
      </c>
      <c r="E858">
        <v>5.3499999046325701</v>
      </c>
      <c r="F858">
        <v>0</v>
      </c>
      <c r="G858">
        <v>0.140000000596046</v>
      </c>
      <c r="H858">
        <v>0.28000000119209301</v>
      </c>
      <c r="I858">
        <v>4.9299998283386204</v>
      </c>
      <c r="J858">
        <v>0</v>
      </c>
      <c r="K858">
        <v>6</v>
      </c>
      <c r="L858">
        <v>14</v>
      </c>
      <c r="M858">
        <v>380</v>
      </c>
      <c r="N858">
        <v>634</v>
      </c>
      <c r="O858">
        <v>3101</v>
      </c>
      <c r="P858">
        <f t="shared" si="14"/>
        <v>6</v>
      </c>
    </row>
    <row r="859" spans="1:16" x14ac:dyDescent="0.3">
      <c r="A859">
        <v>8792009665</v>
      </c>
      <c r="B859" s="1">
        <v>42490</v>
      </c>
      <c r="C859">
        <v>7174</v>
      </c>
      <c r="D859">
        <v>4.5900001525878897</v>
      </c>
      <c r="E859">
        <v>4.5900001525878897</v>
      </c>
      <c r="F859">
        <v>0</v>
      </c>
      <c r="G859">
        <v>0.33000001311302202</v>
      </c>
      <c r="H859">
        <v>0.36000001430511502</v>
      </c>
      <c r="I859">
        <v>3.9100000858306898</v>
      </c>
      <c r="J859">
        <v>0</v>
      </c>
      <c r="K859">
        <v>10</v>
      </c>
      <c r="L859">
        <v>20</v>
      </c>
      <c r="M859">
        <v>301</v>
      </c>
      <c r="N859">
        <v>749</v>
      </c>
      <c r="O859">
        <v>2896</v>
      </c>
      <c r="P859">
        <f t="shared" si="14"/>
        <v>7</v>
      </c>
    </row>
    <row r="860" spans="1:16" x14ac:dyDescent="0.3">
      <c r="A860">
        <v>8792009665</v>
      </c>
      <c r="B860" s="1">
        <v>42491</v>
      </c>
      <c r="C860">
        <v>1619</v>
      </c>
      <c r="D860">
        <v>1.03999996185303</v>
      </c>
      <c r="E860">
        <v>1.03999996185303</v>
      </c>
      <c r="F860">
        <v>0</v>
      </c>
      <c r="G860">
        <v>0</v>
      </c>
      <c r="H860">
        <v>0</v>
      </c>
      <c r="I860">
        <v>1.03999996185303</v>
      </c>
      <c r="J860">
        <v>0</v>
      </c>
      <c r="K860">
        <v>0</v>
      </c>
      <c r="L860">
        <v>0</v>
      </c>
      <c r="M860">
        <v>79</v>
      </c>
      <c r="N860">
        <v>834</v>
      </c>
      <c r="O860">
        <v>1962</v>
      </c>
      <c r="P860">
        <f t="shared" si="14"/>
        <v>1</v>
      </c>
    </row>
    <row r="861" spans="1:16" x14ac:dyDescent="0.3">
      <c r="A861">
        <v>8792009665</v>
      </c>
      <c r="B861" s="1">
        <v>42492</v>
      </c>
      <c r="C861">
        <v>1831</v>
      </c>
      <c r="D861">
        <v>1.16999995708466</v>
      </c>
      <c r="E861">
        <v>1.16999995708466</v>
      </c>
      <c r="F861">
        <v>0</v>
      </c>
      <c r="G861">
        <v>0</v>
      </c>
      <c r="H861">
        <v>0</v>
      </c>
      <c r="I861">
        <v>1.16999995708466</v>
      </c>
      <c r="J861">
        <v>0</v>
      </c>
      <c r="K861">
        <v>0</v>
      </c>
      <c r="L861">
        <v>0</v>
      </c>
      <c r="M861">
        <v>101</v>
      </c>
      <c r="N861">
        <v>916</v>
      </c>
      <c r="O861">
        <v>2015</v>
      </c>
      <c r="P861">
        <f t="shared" si="14"/>
        <v>2</v>
      </c>
    </row>
    <row r="862" spans="1:16" x14ac:dyDescent="0.3">
      <c r="A862">
        <v>8792009665</v>
      </c>
      <c r="B862" s="1">
        <v>42493</v>
      </c>
      <c r="C862">
        <v>2421</v>
      </c>
      <c r="D862">
        <v>1.54999995231628</v>
      </c>
      <c r="E862">
        <v>1.54999995231628</v>
      </c>
      <c r="F862">
        <v>0</v>
      </c>
      <c r="G862">
        <v>0</v>
      </c>
      <c r="H862">
        <v>0</v>
      </c>
      <c r="I862">
        <v>1.54999995231628</v>
      </c>
      <c r="J862">
        <v>0</v>
      </c>
      <c r="K862">
        <v>0</v>
      </c>
      <c r="L862">
        <v>0</v>
      </c>
      <c r="M862">
        <v>156</v>
      </c>
      <c r="N862">
        <v>739</v>
      </c>
      <c r="O862">
        <v>2297</v>
      </c>
      <c r="P862">
        <f t="shared" si="14"/>
        <v>3</v>
      </c>
    </row>
    <row r="863" spans="1:16" x14ac:dyDescent="0.3">
      <c r="A863">
        <v>8792009665</v>
      </c>
      <c r="B863" s="1">
        <v>42494</v>
      </c>
      <c r="C863">
        <v>2283</v>
      </c>
      <c r="D863">
        <v>1.46000003814697</v>
      </c>
      <c r="E863">
        <v>1.46000003814697</v>
      </c>
      <c r="F863">
        <v>0</v>
      </c>
      <c r="G863">
        <v>0</v>
      </c>
      <c r="H863">
        <v>0</v>
      </c>
      <c r="I863">
        <v>1.46000003814697</v>
      </c>
      <c r="J863">
        <v>0</v>
      </c>
      <c r="K863">
        <v>0</v>
      </c>
      <c r="L863">
        <v>0</v>
      </c>
      <c r="M863">
        <v>129</v>
      </c>
      <c r="N863">
        <v>848</v>
      </c>
      <c r="O863">
        <v>2067</v>
      </c>
      <c r="P863">
        <f t="shared" si="14"/>
        <v>4</v>
      </c>
    </row>
    <row r="864" spans="1:16" x14ac:dyDescent="0.3">
      <c r="A864">
        <v>8792009665</v>
      </c>
      <c r="B864" s="1">
        <v>42495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1440</v>
      </c>
      <c r="O864">
        <v>1688</v>
      </c>
      <c r="P864">
        <f t="shared" si="14"/>
        <v>5</v>
      </c>
    </row>
    <row r="865" spans="1:16" x14ac:dyDescent="0.3">
      <c r="A865">
        <v>8792009665</v>
      </c>
      <c r="B865" s="1">
        <v>42496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1440</v>
      </c>
      <c r="O865">
        <v>1688</v>
      </c>
      <c r="P865">
        <f t="shared" si="14"/>
        <v>6</v>
      </c>
    </row>
    <row r="866" spans="1:16" x14ac:dyDescent="0.3">
      <c r="A866">
        <v>8792009665</v>
      </c>
      <c r="B866" s="1">
        <v>42497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1440</v>
      </c>
      <c r="O866">
        <v>1688</v>
      </c>
      <c r="P866">
        <f t="shared" si="14"/>
        <v>7</v>
      </c>
    </row>
    <row r="867" spans="1:16" x14ac:dyDescent="0.3">
      <c r="A867">
        <v>8792009665</v>
      </c>
      <c r="B867" s="1">
        <v>42498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1440</v>
      </c>
      <c r="O867">
        <v>1688</v>
      </c>
      <c r="P867">
        <f t="shared" si="14"/>
        <v>1</v>
      </c>
    </row>
    <row r="868" spans="1:16" x14ac:dyDescent="0.3">
      <c r="A868">
        <v>8792009665</v>
      </c>
      <c r="B868" s="1">
        <v>42499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1440</v>
      </c>
      <c r="O868">
        <v>1688</v>
      </c>
      <c r="P868">
        <f t="shared" si="14"/>
        <v>2</v>
      </c>
    </row>
    <row r="869" spans="1:16" x14ac:dyDescent="0.3">
      <c r="A869">
        <v>8792009665</v>
      </c>
      <c r="B869" s="1">
        <v>42500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48</v>
      </c>
      <c r="O869">
        <v>57</v>
      </c>
      <c r="P869">
        <f t="shared" si="14"/>
        <v>3</v>
      </c>
    </row>
    <row r="870" spans="1:16" x14ac:dyDescent="0.3">
      <c r="A870">
        <v>8877689391</v>
      </c>
      <c r="B870" s="1">
        <v>42472</v>
      </c>
      <c r="C870">
        <v>23186</v>
      </c>
      <c r="D870">
        <v>20.399999618530298</v>
      </c>
      <c r="E870">
        <v>20.399999618530298</v>
      </c>
      <c r="F870">
        <v>0</v>
      </c>
      <c r="G870">
        <v>12.2200002670288</v>
      </c>
      <c r="H870">
        <v>0.34000000357627902</v>
      </c>
      <c r="I870">
        <v>7.8200001716613796</v>
      </c>
      <c r="J870">
        <v>0</v>
      </c>
      <c r="K870">
        <v>85</v>
      </c>
      <c r="L870">
        <v>7</v>
      </c>
      <c r="M870">
        <v>312</v>
      </c>
      <c r="N870">
        <v>1036</v>
      </c>
      <c r="O870">
        <v>3921</v>
      </c>
      <c r="P870">
        <f t="shared" si="14"/>
        <v>3</v>
      </c>
    </row>
    <row r="871" spans="1:16" x14ac:dyDescent="0.3">
      <c r="A871">
        <v>8877689391</v>
      </c>
      <c r="B871" s="1">
        <v>42473</v>
      </c>
      <c r="C871">
        <v>15337</v>
      </c>
      <c r="D871">
        <v>9.5799999237060494</v>
      </c>
      <c r="E871">
        <v>9.5799999237060494</v>
      </c>
      <c r="F871">
        <v>0</v>
      </c>
      <c r="G871">
        <v>3.5499999523162802</v>
      </c>
      <c r="H871">
        <v>0.37999999523162797</v>
      </c>
      <c r="I871">
        <v>5.6399998664856001</v>
      </c>
      <c r="J871">
        <v>0</v>
      </c>
      <c r="K871">
        <v>108</v>
      </c>
      <c r="L871">
        <v>18</v>
      </c>
      <c r="M871">
        <v>216</v>
      </c>
      <c r="N871">
        <v>1098</v>
      </c>
      <c r="O871">
        <v>3566</v>
      </c>
      <c r="P871">
        <f t="shared" si="14"/>
        <v>4</v>
      </c>
    </row>
    <row r="872" spans="1:16" x14ac:dyDescent="0.3">
      <c r="A872">
        <v>8877689391</v>
      </c>
      <c r="B872" s="1">
        <v>42474</v>
      </c>
      <c r="C872">
        <v>21129</v>
      </c>
      <c r="D872">
        <v>18.9799995422363</v>
      </c>
      <c r="E872">
        <v>18.9799995422363</v>
      </c>
      <c r="F872">
        <v>0</v>
      </c>
      <c r="G872">
        <v>10.550000190734901</v>
      </c>
      <c r="H872">
        <v>0.58999997377395597</v>
      </c>
      <c r="I872">
        <v>7.75</v>
      </c>
      <c r="J872">
        <v>1.9999999552965199E-2</v>
      </c>
      <c r="K872">
        <v>68</v>
      </c>
      <c r="L872">
        <v>13</v>
      </c>
      <c r="M872">
        <v>298</v>
      </c>
      <c r="N872">
        <v>1061</v>
      </c>
      <c r="O872">
        <v>3793</v>
      </c>
      <c r="P872">
        <f t="shared" si="14"/>
        <v>5</v>
      </c>
    </row>
    <row r="873" spans="1:16" x14ac:dyDescent="0.3">
      <c r="A873">
        <v>8877689391</v>
      </c>
      <c r="B873" s="1">
        <v>42475</v>
      </c>
      <c r="C873">
        <v>13422</v>
      </c>
      <c r="D873">
        <v>7.1700000762939498</v>
      </c>
      <c r="E873">
        <v>7.1700000762939498</v>
      </c>
      <c r="F873">
        <v>0</v>
      </c>
      <c r="G873">
        <v>5.0000000745058101E-2</v>
      </c>
      <c r="H873">
        <v>5.0000000745058101E-2</v>
      </c>
      <c r="I873">
        <v>7.0100002288818404</v>
      </c>
      <c r="J873">
        <v>9.9999997764825804E-3</v>
      </c>
      <c r="K873">
        <v>106</v>
      </c>
      <c r="L873">
        <v>1</v>
      </c>
      <c r="M873">
        <v>281</v>
      </c>
      <c r="N873">
        <v>1052</v>
      </c>
      <c r="O873">
        <v>3934</v>
      </c>
      <c r="P873">
        <f t="shared" si="14"/>
        <v>6</v>
      </c>
    </row>
    <row r="874" spans="1:16" x14ac:dyDescent="0.3">
      <c r="A874">
        <v>8877689391</v>
      </c>
      <c r="B874" s="1">
        <v>42476</v>
      </c>
      <c r="C874">
        <v>29326</v>
      </c>
      <c r="D874">
        <v>25.290000915527301</v>
      </c>
      <c r="E874">
        <v>25.290000915527301</v>
      </c>
      <c r="F874">
        <v>0</v>
      </c>
      <c r="G874">
        <v>13.2399997711182</v>
      </c>
      <c r="H874">
        <v>1.21000003814697</v>
      </c>
      <c r="I874">
        <v>10.710000038146999</v>
      </c>
      <c r="J874">
        <v>0</v>
      </c>
      <c r="K874">
        <v>94</v>
      </c>
      <c r="L874">
        <v>29</v>
      </c>
      <c r="M874">
        <v>429</v>
      </c>
      <c r="N874">
        <v>888</v>
      </c>
      <c r="O874">
        <v>4547</v>
      </c>
      <c r="P874">
        <f t="shared" si="14"/>
        <v>7</v>
      </c>
    </row>
    <row r="875" spans="1:16" x14ac:dyDescent="0.3">
      <c r="A875">
        <v>8877689391</v>
      </c>
      <c r="B875" s="1">
        <v>42477</v>
      </c>
      <c r="C875">
        <v>15118</v>
      </c>
      <c r="D875">
        <v>8.8699998855590803</v>
      </c>
      <c r="E875">
        <v>8.8699998855590803</v>
      </c>
      <c r="F875">
        <v>0</v>
      </c>
      <c r="G875">
        <v>0</v>
      </c>
      <c r="H875">
        <v>7.0000000298023196E-2</v>
      </c>
      <c r="I875">
        <v>8.7899999618530291</v>
      </c>
      <c r="J875">
        <v>0</v>
      </c>
      <c r="K875">
        <v>58</v>
      </c>
      <c r="L875">
        <v>15</v>
      </c>
      <c r="M875">
        <v>307</v>
      </c>
      <c r="N875">
        <v>1060</v>
      </c>
      <c r="O875">
        <v>3545</v>
      </c>
      <c r="P875">
        <f t="shared" si="14"/>
        <v>1</v>
      </c>
    </row>
    <row r="876" spans="1:16" x14ac:dyDescent="0.3">
      <c r="A876">
        <v>8877689391</v>
      </c>
      <c r="B876" s="1">
        <v>42478</v>
      </c>
      <c r="C876">
        <v>11423</v>
      </c>
      <c r="D876">
        <v>8.6700000762939506</v>
      </c>
      <c r="E876">
        <v>8.6700000762939506</v>
      </c>
      <c r="F876">
        <v>0</v>
      </c>
      <c r="G876">
        <v>2.4400000572204599</v>
      </c>
      <c r="H876">
        <v>0.270000010728836</v>
      </c>
      <c r="I876">
        <v>5.9400000572204599</v>
      </c>
      <c r="J876">
        <v>0</v>
      </c>
      <c r="K876">
        <v>29</v>
      </c>
      <c r="L876">
        <v>5</v>
      </c>
      <c r="M876">
        <v>191</v>
      </c>
      <c r="N876">
        <v>1215</v>
      </c>
      <c r="O876">
        <v>2761</v>
      </c>
      <c r="P876">
        <f t="shared" si="14"/>
        <v>2</v>
      </c>
    </row>
    <row r="877" spans="1:16" x14ac:dyDescent="0.3">
      <c r="A877">
        <v>8877689391</v>
      </c>
      <c r="B877" s="1">
        <v>42479</v>
      </c>
      <c r="C877">
        <v>18785</v>
      </c>
      <c r="D877">
        <v>17.399999618530298</v>
      </c>
      <c r="E877">
        <v>17.399999618530298</v>
      </c>
      <c r="F877">
        <v>0</v>
      </c>
      <c r="G877">
        <v>12.1499996185303</v>
      </c>
      <c r="H877">
        <v>0.18000000715255701</v>
      </c>
      <c r="I877">
        <v>5.0300002098083496</v>
      </c>
      <c r="J877">
        <v>0</v>
      </c>
      <c r="K877">
        <v>82</v>
      </c>
      <c r="L877">
        <v>13</v>
      </c>
      <c r="M877">
        <v>214</v>
      </c>
      <c r="N877">
        <v>1131</v>
      </c>
      <c r="O877">
        <v>3676</v>
      </c>
      <c r="P877">
        <f t="shared" si="14"/>
        <v>3</v>
      </c>
    </row>
    <row r="878" spans="1:16" x14ac:dyDescent="0.3">
      <c r="A878">
        <v>8877689391</v>
      </c>
      <c r="B878" s="1">
        <v>42480</v>
      </c>
      <c r="C878">
        <v>19948</v>
      </c>
      <c r="D878">
        <v>18.110000610351602</v>
      </c>
      <c r="E878">
        <v>18.110000610351602</v>
      </c>
      <c r="F878">
        <v>0</v>
      </c>
      <c r="G878">
        <v>11.0200004577637</v>
      </c>
      <c r="H878">
        <v>0.68999999761581399</v>
      </c>
      <c r="I878">
        <v>6.3400001525878897</v>
      </c>
      <c r="J878">
        <v>0</v>
      </c>
      <c r="K878">
        <v>73</v>
      </c>
      <c r="L878">
        <v>19</v>
      </c>
      <c r="M878">
        <v>225</v>
      </c>
      <c r="N878">
        <v>1123</v>
      </c>
      <c r="O878">
        <v>3679</v>
      </c>
      <c r="P878">
        <f t="shared" si="14"/>
        <v>4</v>
      </c>
    </row>
    <row r="879" spans="1:16" x14ac:dyDescent="0.3">
      <c r="A879">
        <v>8877689391</v>
      </c>
      <c r="B879" s="1">
        <v>42481</v>
      </c>
      <c r="C879">
        <v>19377</v>
      </c>
      <c r="D879">
        <v>17.620000839233398</v>
      </c>
      <c r="E879">
        <v>17.620000839233398</v>
      </c>
      <c r="F879">
        <v>0</v>
      </c>
      <c r="G879">
        <v>12.289999961853001</v>
      </c>
      <c r="H879">
        <v>0.41999998688697798</v>
      </c>
      <c r="I879">
        <v>4.8899998664856001</v>
      </c>
      <c r="J879">
        <v>0</v>
      </c>
      <c r="K879">
        <v>82</v>
      </c>
      <c r="L879">
        <v>13</v>
      </c>
      <c r="M879">
        <v>226</v>
      </c>
      <c r="N879">
        <v>1119</v>
      </c>
      <c r="O879">
        <v>3659</v>
      </c>
      <c r="P879">
        <f t="shared" si="14"/>
        <v>5</v>
      </c>
    </row>
    <row r="880" spans="1:16" x14ac:dyDescent="0.3">
      <c r="A880">
        <v>8877689391</v>
      </c>
      <c r="B880" s="1">
        <v>42482</v>
      </c>
      <c r="C880">
        <v>18258</v>
      </c>
      <c r="D880">
        <v>16.309999465942401</v>
      </c>
      <c r="E880">
        <v>16.309999465942401</v>
      </c>
      <c r="F880">
        <v>0</v>
      </c>
      <c r="G880">
        <v>10.2299995422363</v>
      </c>
      <c r="H880">
        <v>2.9999999329447701E-2</v>
      </c>
      <c r="I880">
        <v>5.9699997901916504</v>
      </c>
      <c r="J880">
        <v>5.0000000745058101E-2</v>
      </c>
      <c r="K880">
        <v>61</v>
      </c>
      <c r="L880">
        <v>2</v>
      </c>
      <c r="M880">
        <v>236</v>
      </c>
      <c r="N880">
        <v>1141</v>
      </c>
      <c r="O880">
        <v>3427</v>
      </c>
      <c r="P880">
        <f t="shared" si="14"/>
        <v>6</v>
      </c>
    </row>
    <row r="881" spans="1:16" x14ac:dyDescent="0.3">
      <c r="A881">
        <v>8877689391</v>
      </c>
      <c r="B881" s="1">
        <v>42483</v>
      </c>
      <c r="C881">
        <v>11200</v>
      </c>
      <c r="D881">
        <v>7.4299998283386204</v>
      </c>
      <c r="E881">
        <v>7.4299998283386204</v>
      </c>
      <c r="F881">
        <v>0</v>
      </c>
      <c r="G881">
        <v>0</v>
      </c>
      <c r="H881">
        <v>0</v>
      </c>
      <c r="I881">
        <v>7.4000000953674299</v>
      </c>
      <c r="J881">
        <v>9.9999997764825804E-3</v>
      </c>
      <c r="K881">
        <v>102</v>
      </c>
      <c r="L881">
        <v>6</v>
      </c>
      <c r="M881">
        <v>300</v>
      </c>
      <c r="N881">
        <v>1032</v>
      </c>
      <c r="O881">
        <v>3891</v>
      </c>
      <c r="P881">
        <f t="shared" si="14"/>
        <v>7</v>
      </c>
    </row>
    <row r="882" spans="1:16" x14ac:dyDescent="0.3">
      <c r="A882">
        <v>8877689391</v>
      </c>
      <c r="B882" s="1">
        <v>42484</v>
      </c>
      <c r="C882">
        <v>16674</v>
      </c>
      <c r="D882">
        <v>15.7399997711182</v>
      </c>
      <c r="E882">
        <v>15.7399997711182</v>
      </c>
      <c r="F882">
        <v>0</v>
      </c>
      <c r="G882">
        <v>11.0100002288818</v>
      </c>
      <c r="H882">
        <v>9.9999997764825804E-3</v>
      </c>
      <c r="I882">
        <v>4.6900000572204599</v>
      </c>
      <c r="J882">
        <v>0</v>
      </c>
      <c r="K882">
        <v>64</v>
      </c>
      <c r="L882">
        <v>1</v>
      </c>
      <c r="M882">
        <v>227</v>
      </c>
      <c r="N882">
        <v>1148</v>
      </c>
      <c r="O882">
        <v>3455</v>
      </c>
      <c r="P882">
        <f t="shared" si="14"/>
        <v>1</v>
      </c>
    </row>
    <row r="883" spans="1:16" x14ac:dyDescent="0.3">
      <c r="A883">
        <v>8877689391</v>
      </c>
      <c r="B883" s="1">
        <v>42485</v>
      </c>
      <c r="C883">
        <v>12986</v>
      </c>
      <c r="D883">
        <v>8.7399997711181605</v>
      </c>
      <c r="E883">
        <v>8.7399997711181605</v>
      </c>
      <c r="F883">
        <v>0</v>
      </c>
      <c r="G883">
        <v>2.3699998855590798</v>
      </c>
      <c r="H883">
        <v>7.0000000298023196E-2</v>
      </c>
      <c r="I883">
        <v>6.2699999809265101</v>
      </c>
      <c r="J883">
        <v>9.9999997764825804E-3</v>
      </c>
      <c r="K883">
        <v>113</v>
      </c>
      <c r="L883">
        <v>8</v>
      </c>
      <c r="M883">
        <v>218</v>
      </c>
      <c r="N883">
        <v>1101</v>
      </c>
      <c r="O883">
        <v>3802</v>
      </c>
      <c r="P883">
        <f t="shared" si="14"/>
        <v>2</v>
      </c>
    </row>
    <row r="884" spans="1:16" x14ac:dyDescent="0.3">
      <c r="A884">
        <v>8877689391</v>
      </c>
      <c r="B884" s="1">
        <v>42486</v>
      </c>
      <c r="C884">
        <v>11101</v>
      </c>
      <c r="D884">
        <v>8.4300003051757795</v>
      </c>
      <c r="E884">
        <v>8.4300003051757795</v>
      </c>
      <c r="F884">
        <v>0</v>
      </c>
      <c r="G884">
        <v>1.7599999904632599</v>
      </c>
      <c r="H884">
        <v>0.129999995231628</v>
      </c>
      <c r="I884">
        <v>6.5</v>
      </c>
      <c r="J884">
        <v>0</v>
      </c>
      <c r="K884">
        <v>22</v>
      </c>
      <c r="L884">
        <v>3</v>
      </c>
      <c r="M884">
        <v>258</v>
      </c>
      <c r="N884">
        <v>1157</v>
      </c>
      <c r="O884">
        <v>2860</v>
      </c>
      <c r="P884">
        <f t="shared" si="14"/>
        <v>3</v>
      </c>
    </row>
    <row r="885" spans="1:16" x14ac:dyDescent="0.3">
      <c r="A885">
        <v>8877689391</v>
      </c>
      <c r="B885" s="1">
        <v>42487</v>
      </c>
      <c r="C885">
        <v>23629</v>
      </c>
      <c r="D885">
        <v>20.649999618530298</v>
      </c>
      <c r="E885">
        <v>20.649999618530298</v>
      </c>
      <c r="F885">
        <v>0</v>
      </c>
      <c r="G885">
        <v>13.069999694824199</v>
      </c>
      <c r="H885">
        <v>0.43999999761581399</v>
      </c>
      <c r="I885">
        <v>7.0999999046325701</v>
      </c>
      <c r="J885">
        <v>0</v>
      </c>
      <c r="K885">
        <v>93</v>
      </c>
      <c r="L885">
        <v>8</v>
      </c>
      <c r="M885">
        <v>235</v>
      </c>
      <c r="N885">
        <v>1104</v>
      </c>
      <c r="O885">
        <v>3808</v>
      </c>
      <c r="P885">
        <f t="shared" si="14"/>
        <v>4</v>
      </c>
    </row>
    <row r="886" spans="1:16" x14ac:dyDescent="0.3">
      <c r="A886">
        <v>8877689391</v>
      </c>
      <c r="B886" s="1">
        <v>42488</v>
      </c>
      <c r="C886">
        <v>14890</v>
      </c>
      <c r="D886">
        <v>11.300000190734901</v>
      </c>
      <c r="E886">
        <v>11.300000190734901</v>
      </c>
      <c r="F886">
        <v>0</v>
      </c>
      <c r="G886">
        <v>4.9299998283386204</v>
      </c>
      <c r="H886">
        <v>0.37999999523162797</v>
      </c>
      <c r="I886">
        <v>5.9699997901916504</v>
      </c>
      <c r="J886">
        <v>0</v>
      </c>
      <c r="K886">
        <v>58</v>
      </c>
      <c r="L886">
        <v>8</v>
      </c>
      <c r="M886">
        <v>231</v>
      </c>
      <c r="N886">
        <v>1143</v>
      </c>
      <c r="O886">
        <v>3060</v>
      </c>
      <c r="P886">
        <f t="shared" si="14"/>
        <v>5</v>
      </c>
    </row>
    <row r="887" spans="1:16" x14ac:dyDescent="0.3">
      <c r="A887">
        <v>8877689391</v>
      </c>
      <c r="B887" s="1">
        <v>42489</v>
      </c>
      <c r="C887">
        <v>9733</v>
      </c>
      <c r="D887">
        <v>7.3899998664856001</v>
      </c>
      <c r="E887">
        <v>7.3899998664856001</v>
      </c>
      <c r="F887">
        <v>0</v>
      </c>
      <c r="G887">
        <v>1.37999999523163</v>
      </c>
      <c r="H887">
        <v>0.17000000178813901</v>
      </c>
      <c r="I887">
        <v>5.78999996185303</v>
      </c>
      <c r="J887">
        <v>0</v>
      </c>
      <c r="K887">
        <v>18</v>
      </c>
      <c r="L887">
        <v>5</v>
      </c>
      <c r="M887">
        <v>210</v>
      </c>
      <c r="N887">
        <v>1207</v>
      </c>
      <c r="O887">
        <v>2698</v>
      </c>
      <c r="P887">
        <f t="shared" si="14"/>
        <v>6</v>
      </c>
    </row>
    <row r="888" spans="1:16" x14ac:dyDescent="0.3">
      <c r="A888">
        <v>8877689391</v>
      </c>
      <c r="B888" s="1">
        <v>42490</v>
      </c>
      <c r="C888">
        <v>27745</v>
      </c>
      <c r="D888">
        <v>26.719999313354499</v>
      </c>
      <c r="E888">
        <v>26.719999313354499</v>
      </c>
      <c r="F888">
        <v>0</v>
      </c>
      <c r="G888">
        <v>21.659999847412099</v>
      </c>
      <c r="H888">
        <v>7.9999998211860698E-2</v>
      </c>
      <c r="I888">
        <v>4.9299998283386204</v>
      </c>
      <c r="J888">
        <v>0</v>
      </c>
      <c r="K888">
        <v>124</v>
      </c>
      <c r="L888">
        <v>4</v>
      </c>
      <c r="M888">
        <v>223</v>
      </c>
      <c r="N888">
        <v>1089</v>
      </c>
      <c r="O888">
        <v>4398</v>
      </c>
      <c r="P888">
        <f t="shared" si="14"/>
        <v>7</v>
      </c>
    </row>
    <row r="889" spans="1:16" x14ac:dyDescent="0.3">
      <c r="A889">
        <v>8877689391</v>
      </c>
      <c r="B889" s="1">
        <v>42491</v>
      </c>
      <c r="C889">
        <v>10930</v>
      </c>
      <c r="D889">
        <v>8.3199996948242205</v>
      </c>
      <c r="E889">
        <v>8.3199996948242205</v>
      </c>
      <c r="F889">
        <v>0</v>
      </c>
      <c r="G889">
        <v>3.1300001144409202</v>
      </c>
      <c r="H889">
        <v>0.56999999284744296</v>
      </c>
      <c r="I889">
        <v>4.5700001716613796</v>
      </c>
      <c r="J889">
        <v>0</v>
      </c>
      <c r="K889">
        <v>36</v>
      </c>
      <c r="L889">
        <v>12</v>
      </c>
      <c r="M889">
        <v>166</v>
      </c>
      <c r="N889">
        <v>1226</v>
      </c>
      <c r="O889">
        <v>2786</v>
      </c>
      <c r="P889">
        <f t="shared" si="14"/>
        <v>1</v>
      </c>
    </row>
    <row r="890" spans="1:16" x14ac:dyDescent="0.3">
      <c r="A890">
        <v>8877689391</v>
      </c>
      <c r="B890" s="1">
        <v>42492</v>
      </c>
      <c r="C890">
        <v>4790</v>
      </c>
      <c r="D890">
        <v>3.6400001049041699</v>
      </c>
      <c r="E890">
        <v>3.6400001049041699</v>
      </c>
      <c r="F890">
        <v>0</v>
      </c>
      <c r="G890">
        <v>0</v>
      </c>
      <c r="H890">
        <v>0</v>
      </c>
      <c r="I890">
        <v>3.5599999427795401</v>
      </c>
      <c r="J890">
        <v>0</v>
      </c>
      <c r="K890">
        <v>0</v>
      </c>
      <c r="L890">
        <v>0</v>
      </c>
      <c r="M890">
        <v>105</v>
      </c>
      <c r="N890">
        <v>1335</v>
      </c>
      <c r="O890">
        <v>2189</v>
      </c>
      <c r="P890">
        <f t="shared" si="14"/>
        <v>2</v>
      </c>
    </row>
    <row r="891" spans="1:16" x14ac:dyDescent="0.3">
      <c r="A891">
        <v>8877689391</v>
      </c>
      <c r="B891" s="1">
        <v>42493</v>
      </c>
      <c r="C891">
        <v>10818</v>
      </c>
      <c r="D891">
        <v>8.2100000381469709</v>
      </c>
      <c r="E891">
        <v>8.2100000381469709</v>
      </c>
      <c r="F891">
        <v>0</v>
      </c>
      <c r="G891">
        <v>1.3899999856948899</v>
      </c>
      <c r="H891">
        <v>0.10000000149011599</v>
      </c>
      <c r="I891">
        <v>6.6700000762939498</v>
      </c>
      <c r="J891">
        <v>9.9999997764825804E-3</v>
      </c>
      <c r="K891">
        <v>19</v>
      </c>
      <c r="L891">
        <v>3</v>
      </c>
      <c r="M891">
        <v>229</v>
      </c>
      <c r="N891">
        <v>1189</v>
      </c>
      <c r="O891">
        <v>2817</v>
      </c>
      <c r="P891">
        <f t="shared" si="14"/>
        <v>3</v>
      </c>
    </row>
    <row r="892" spans="1:16" x14ac:dyDescent="0.3">
      <c r="A892">
        <v>8877689391</v>
      </c>
      <c r="B892" s="1">
        <v>42494</v>
      </c>
      <c r="C892">
        <v>18193</v>
      </c>
      <c r="D892">
        <v>16.299999237060501</v>
      </c>
      <c r="E892">
        <v>16.299999237060501</v>
      </c>
      <c r="F892">
        <v>0</v>
      </c>
      <c r="G892">
        <v>10.420000076293899</v>
      </c>
      <c r="H892">
        <v>0.31000000238418601</v>
      </c>
      <c r="I892">
        <v>5.5300002098083496</v>
      </c>
      <c r="J892">
        <v>0</v>
      </c>
      <c r="K892">
        <v>66</v>
      </c>
      <c r="L892">
        <v>8</v>
      </c>
      <c r="M892">
        <v>212</v>
      </c>
      <c r="N892">
        <v>1154</v>
      </c>
      <c r="O892">
        <v>3477</v>
      </c>
      <c r="P892">
        <f t="shared" si="14"/>
        <v>4</v>
      </c>
    </row>
    <row r="893" spans="1:16" x14ac:dyDescent="0.3">
      <c r="A893">
        <v>8877689391</v>
      </c>
      <c r="B893" s="1">
        <v>42495</v>
      </c>
      <c r="C893">
        <v>14055</v>
      </c>
      <c r="D893">
        <v>10.670000076293899</v>
      </c>
      <c r="E893">
        <v>10.670000076293899</v>
      </c>
      <c r="F893">
        <v>0</v>
      </c>
      <c r="G893">
        <v>5.46000003814697</v>
      </c>
      <c r="H893">
        <v>0.81999999284744296</v>
      </c>
      <c r="I893">
        <v>4.3699998855590803</v>
      </c>
      <c r="J893">
        <v>0</v>
      </c>
      <c r="K893">
        <v>67</v>
      </c>
      <c r="L893">
        <v>15</v>
      </c>
      <c r="M893">
        <v>188</v>
      </c>
      <c r="N893">
        <v>1170</v>
      </c>
      <c r="O893">
        <v>3052</v>
      </c>
      <c r="P893">
        <f t="shared" si="14"/>
        <v>5</v>
      </c>
    </row>
    <row r="894" spans="1:16" x14ac:dyDescent="0.3">
      <c r="A894">
        <v>8877689391</v>
      </c>
      <c r="B894" s="1">
        <v>42496</v>
      </c>
      <c r="C894">
        <v>21727</v>
      </c>
      <c r="D894">
        <v>19.340000152587901</v>
      </c>
      <c r="E894">
        <v>19.340000152587901</v>
      </c>
      <c r="F894">
        <v>0</v>
      </c>
      <c r="G894">
        <v>12.789999961853001</v>
      </c>
      <c r="H894">
        <v>0.28999999165535001</v>
      </c>
      <c r="I894">
        <v>6.1599998474121103</v>
      </c>
      <c r="J894">
        <v>0</v>
      </c>
      <c r="K894">
        <v>96</v>
      </c>
      <c r="L894">
        <v>17</v>
      </c>
      <c r="M894">
        <v>232</v>
      </c>
      <c r="N894">
        <v>1095</v>
      </c>
      <c r="O894">
        <v>4015</v>
      </c>
      <c r="P894">
        <f t="shared" si="14"/>
        <v>6</v>
      </c>
    </row>
    <row r="895" spans="1:16" x14ac:dyDescent="0.3">
      <c r="A895">
        <v>8877689391</v>
      </c>
      <c r="B895" s="1">
        <v>42497</v>
      </c>
      <c r="C895">
        <v>12332</v>
      </c>
      <c r="D895">
        <v>8.1300001144409197</v>
      </c>
      <c r="E895">
        <v>8.1300001144409197</v>
      </c>
      <c r="F895">
        <v>0</v>
      </c>
      <c r="G895">
        <v>7.9999998211860698E-2</v>
      </c>
      <c r="H895">
        <v>0.95999997854232799</v>
      </c>
      <c r="I895">
        <v>6.9899997711181596</v>
      </c>
      <c r="J895">
        <v>0</v>
      </c>
      <c r="K895">
        <v>105</v>
      </c>
      <c r="L895">
        <v>28</v>
      </c>
      <c r="M895">
        <v>271</v>
      </c>
      <c r="N895">
        <v>1036</v>
      </c>
      <c r="O895">
        <v>4142</v>
      </c>
      <c r="P895">
        <f t="shared" si="14"/>
        <v>7</v>
      </c>
    </row>
    <row r="896" spans="1:16" x14ac:dyDescent="0.3">
      <c r="A896">
        <v>8877689391</v>
      </c>
      <c r="B896" s="1">
        <v>42498</v>
      </c>
      <c r="C896">
        <v>10686</v>
      </c>
      <c r="D896">
        <v>8.1099996566772496</v>
      </c>
      <c r="E896">
        <v>8.1099996566772496</v>
      </c>
      <c r="F896">
        <v>0</v>
      </c>
      <c r="G896">
        <v>1.08000004291534</v>
      </c>
      <c r="H896">
        <v>0.20000000298023199</v>
      </c>
      <c r="I896">
        <v>6.8000001907348597</v>
      </c>
      <c r="J896">
        <v>0</v>
      </c>
      <c r="K896">
        <v>17</v>
      </c>
      <c r="L896">
        <v>4</v>
      </c>
      <c r="M896">
        <v>245</v>
      </c>
      <c r="N896">
        <v>1174</v>
      </c>
      <c r="O896">
        <v>2847</v>
      </c>
      <c r="P896">
        <f t="shared" si="14"/>
        <v>1</v>
      </c>
    </row>
    <row r="897" spans="1:16" x14ac:dyDescent="0.3">
      <c r="A897">
        <v>8877689391</v>
      </c>
      <c r="B897" s="1">
        <v>42499</v>
      </c>
      <c r="C897">
        <v>20226</v>
      </c>
      <c r="D897">
        <v>18.25</v>
      </c>
      <c r="E897">
        <v>18.25</v>
      </c>
      <c r="F897">
        <v>0</v>
      </c>
      <c r="G897">
        <v>11.1000003814697</v>
      </c>
      <c r="H897">
        <v>0.80000001192092896</v>
      </c>
      <c r="I897">
        <v>6.2399997711181596</v>
      </c>
      <c r="J897">
        <v>5.0000000745058101E-2</v>
      </c>
      <c r="K897">
        <v>73</v>
      </c>
      <c r="L897">
        <v>19</v>
      </c>
      <c r="M897">
        <v>217</v>
      </c>
      <c r="N897">
        <v>1131</v>
      </c>
      <c r="O897">
        <v>3710</v>
      </c>
      <c r="P897">
        <f t="shared" si="14"/>
        <v>2</v>
      </c>
    </row>
    <row r="898" spans="1:16" x14ac:dyDescent="0.3">
      <c r="A898">
        <v>8877689391</v>
      </c>
      <c r="B898" s="1">
        <v>42500</v>
      </c>
      <c r="C898">
        <v>10733</v>
      </c>
      <c r="D898">
        <v>8.1499996185302699</v>
      </c>
      <c r="E898">
        <v>8.1499996185302699</v>
      </c>
      <c r="F898">
        <v>0</v>
      </c>
      <c r="G898">
        <v>1.3500000238418599</v>
      </c>
      <c r="H898">
        <v>0.46000000834464999</v>
      </c>
      <c r="I898">
        <v>6.2800002098083496</v>
      </c>
      <c r="J898">
        <v>0</v>
      </c>
      <c r="K898">
        <v>18</v>
      </c>
      <c r="L898">
        <v>11</v>
      </c>
      <c r="M898">
        <v>224</v>
      </c>
      <c r="N898">
        <v>1187</v>
      </c>
      <c r="O898">
        <v>2832</v>
      </c>
      <c r="P898">
        <f t="shared" si="14"/>
        <v>3</v>
      </c>
    </row>
    <row r="899" spans="1:16" x14ac:dyDescent="0.3">
      <c r="A899">
        <v>8877689391</v>
      </c>
      <c r="B899" s="1">
        <v>42501</v>
      </c>
      <c r="C899">
        <v>21420</v>
      </c>
      <c r="D899">
        <v>19.559999465942401</v>
      </c>
      <c r="E899">
        <v>19.559999465942401</v>
      </c>
      <c r="F899">
        <v>0</v>
      </c>
      <c r="G899">
        <v>13.2200002670288</v>
      </c>
      <c r="H899">
        <v>0.40999999642372098</v>
      </c>
      <c r="I899">
        <v>5.8899998664856001</v>
      </c>
      <c r="J899">
        <v>0</v>
      </c>
      <c r="K899">
        <v>88</v>
      </c>
      <c r="L899">
        <v>12</v>
      </c>
      <c r="M899">
        <v>213</v>
      </c>
      <c r="N899">
        <v>1127</v>
      </c>
      <c r="O899">
        <v>3832</v>
      </c>
      <c r="P899">
        <f>WEEKDAY(B899)</f>
        <v>4</v>
      </c>
    </row>
    <row r="900" spans="1:16" x14ac:dyDescent="0.3">
      <c r="A900">
        <v>8877689391</v>
      </c>
      <c r="B900" s="1">
        <v>42502</v>
      </c>
      <c r="C900">
        <v>8064</v>
      </c>
      <c r="D900">
        <v>6.1199998855590803</v>
      </c>
      <c r="E900">
        <v>6.1199998855590803</v>
      </c>
      <c r="F900">
        <v>0</v>
      </c>
      <c r="G900">
        <v>1.8200000524520901</v>
      </c>
      <c r="H900">
        <v>3.9999999105930301E-2</v>
      </c>
      <c r="I900">
        <v>4.25</v>
      </c>
      <c r="J900">
        <v>0</v>
      </c>
      <c r="K900">
        <v>23</v>
      </c>
      <c r="L900">
        <v>1</v>
      </c>
      <c r="M900">
        <v>137</v>
      </c>
      <c r="N900">
        <v>770</v>
      </c>
      <c r="O900">
        <v>1849</v>
      </c>
      <c r="P900">
        <f>WEEKDAY(B900)</f>
        <v>5</v>
      </c>
    </row>
  </sheetData>
  <autoFilter ref="A1:O900" xr:uid="{6ACDA304-4E23-4C0B-973A-B0020380700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4FEB-5E27-44B3-B0B2-73668055C18C}">
  <dimension ref="A1:T31"/>
  <sheetViews>
    <sheetView tabSelected="1" workbookViewId="0">
      <selection activeCell="E16" sqref="E16"/>
    </sheetView>
  </sheetViews>
  <sheetFormatPr defaultRowHeight="14.4" x14ac:dyDescent="0.3"/>
  <cols>
    <col min="1" max="1" width="11" style="2" bestFit="1" customWidth="1"/>
    <col min="2" max="2" width="10.33203125" style="2" bestFit="1" customWidth="1"/>
    <col min="3" max="3" width="12.109375" style="2" bestFit="1" customWidth="1"/>
    <col min="4" max="4" width="11.33203125" style="2" bestFit="1" customWidth="1"/>
    <col min="5" max="5" width="9.33203125" style="2" bestFit="1" customWidth="1"/>
    <col min="6" max="6" width="12.44140625" style="2" bestFit="1" customWidth="1"/>
    <col min="7" max="7" width="8.21875" style="2" bestFit="1" customWidth="1"/>
    <col min="8" max="8" width="17" style="2" bestFit="1" customWidth="1"/>
    <col min="9" max="9" width="20.21875" style="2" bestFit="1" customWidth="1"/>
    <col min="10" max="10" width="15.88671875" style="2" bestFit="1" customWidth="1"/>
    <col min="11" max="11" width="20.21875" style="2" bestFit="1" customWidth="1"/>
    <col min="12" max="12" width="10.109375" style="2" bestFit="1" customWidth="1"/>
    <col min="13" max="16384" width="8.88671875" style="2"/>
  </cols>
  <sheetData>
    <row r="1" spans="1:20" x14ac:dyDescent="0.3">
      <c r="A1" s="2" t="s">
        <v>0</v>
      </c>
      <c r="B1" s="2" t="s">
        <v>15</v>
      </c>
      <c r="C1" s="2" t="s">
        <v>26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20</v>
      </c>
      <c r="O1" s="2" t="s">
        <v>36</v>
      </c>
      <c r="P1" s="2" t="s">
        <v>28</v>
      </c>
      <c r="Q1" s="2" t="s">
        <v>29</v>
      </c>
      <c r="R1" s="2" t="s">
        <v>30</v>
      </c>
    </row>
    <row r="2" spans="1:20" x14ac:dyDescent="0.3">
      <c r="A2" s="2">
        <v>1503960366</v>
      </c>
      <c r="B2" s="2">
        <f>COUNTIF(DATA!$A:$A, $A2)</f>
        <v>31</v>
      </c>
      <c r="C2" s="2">
        <f>SUMIF(DATA!A:A,A2,DATA!D:D)-SUMIF(DATA!A:A,A2,DATA!E:E)</f>
        <v>0</v>
      </c>
      <c r="D2" s="3">
        <f>AVERAGEIF(DATA!A:A,A2,DATA!D:D)</f>
        <v>7.8096773855147834</v>
      </c>
      <c r="E2" s="3">
        <f>AVERAGEIF(DATA!$A:$A,$A2,DATA!G:G)</f>
        <v>2.8583871126174927</v>
      </c>
      <c r="F2" s="3">
        <f>AVERAGEIF(DATA!$A:$A,$A2,DATA!H:H)</f>
        <v>0.79419354036931089</v>
      </c>
      <c r="G2" s="3">
        <f>AVERAGEIF(DATA!$A:$A,$A2,DATA!I:I)</f>
        <v>4.152903241495931</v>
      </c>
      <c r="H2" s="3">
        <f>AVERAGEIF(DATA!$A:$A,$A2,DATA!K:K)</f>
        <v>38.70967741935484</v>
      </c>
      <c r="I2" s="3">
        <f>AVERAGEIF(DATA!$A:$A,$A2,DATA!L:L)</f>
        <v>19.161290322580644</v>
      </c>
      <c r="J2" s="3">
        <f>AVERAGEIF(DATA!$A:$A,$A2,DATA!M:M)</f>
        <v>219.93548387096774</v>
      </c>
      <c r="K2" s="3">
        <f>AVERAGEIF(DATA!$A:$A,$A2,DATA!N:N)</f>
        <v>848.16129032258061</v>
      </c>
      <c r="L2" s="3">
        <f>AVERAGEIF(DATA!$A:$A,$A2,DATA!O:O)</f>
        <v>1816.4193548387098</v>
      </c>
      <c r="O2" t="str">
        <f>"0-10"</f>
        <v>0-10</v>
      </c>
      <c r="P2">
        <v>15</v>
      </c>
      <c r="Q2">
        <v>14</v>
      </c>
      <c r="R2">
        <v>0</v>
      </c>
      <c r="S2"/>
    </row>
    <row r="3" spans="1:20" x14ac:dyDescent="0.3">
      <c r="A3" s="2">
        <v>1624580081</v>
      </c>
      <c r="B3" s="2">
        <f>COUNTIF(DATA!$A:$A, $A3)</f>
        <v>31</v>
      </c>
      <c r="C3" s="2">
        <f>SUMIF(DATA!A:A,A3,DATA!D:D)-SUMIF(DATA!A:A,A3,DATA!E:E)</f>
        <v>0</v>
      </c>
      <c r="D3" s="3">
        <f>AVERAGEIF(DATA!A:A,A3,DATA!D:D)</f>
        <v>3.9148387293661795</v>
      </c>
      <c r="E3" s="3">
        <f>AVERAGEIF(DATA!$A:$A,$A3,DATA!G:G)</f>
        <v>0.93935484270895497</v>
      </c>
      <c r="F3" s="3">
        <f>AVERAGEIF(DATA!$A:$A,$A3,DATA!H:H)</f>
        <v>0.36064516200173274</v>
      </c>
      <c r="G3" s="3">
        <f>AVERAGEIF(DATA!$A:$A,$A3,DATA!I:I)</f>
        <v>2.6067741801661821</v>
      </c>
      <c r="H3" s="3">
        <f>AVERAGEIF(DATA!$A:$A,$A3,DATA!K:K)</f>
        <v>8.67741935483871</v>
      </c>
      <c r="I3" s="3">
        <f>AVERAGEIF(DATA!$A:$A,$A3,DATA!L:L)</f>
        <v>5.806451612903226</v>
      </c>
      <c r="J3" s="3">
        <f>AVERAGEIF(DATA!$A:$A,$A3,DATA!M:M)</f>
        <v>153.48387096774192</v>
      </c>
      <c r="K3" s="3">
        <f>AVERAGEIF(DATA!$A:$A,$A3,DATA!N:N)</f>
        <v>1257.741935483871</v>
      </c>
      <c r="L3" s="3">
        <f>AVERAGEIF(DATA!$A:$A,$A3,DATA!O:O)</f>
        <v>1483.3548387096773</v>
      </c>
      <c r="O3" t="str">
        <f>"10-20"</f>
        <v>10-20</v>
      </c>
      <c r="P3">
        <v>4</v>
      </c>
      <c r="Q3">
        <v>9</v>
      </c>
      <c r="R3">
        <v>0</v>
      </c>
      <c r="S3" s="4"/>
    </row>
    <row r="4" spans="1:20" x14ac:dyDescent="0.3">
      <c r="A4" s="2">
        <v>1644430081</v>
      </c>
      <c r="B4" s="2">
        <f>COUNTIF(DATA!$A:$A, $A4)</f>
        <v>30</v>
      </c>
      <c r="C4" s="2">
        <f>SUMIF(DATA!A:A,A4,DATA!D:D)-SUMIF(DATA!A:A,A4,DATA!E:E)</f>
        <v>0</v>
      </c>
      <c r="D4" s="3">
        <f>AVERAGEIF(DATA!A:A,A4,DATA!D:D)</f>
        <v>5.2953333536783873</v>
      </c>
      <c r="E4" s="3">
        <f>AVERAGEIF(DATA!$A:$A,$A4,DATA!G:G)</f>
        <v>0.73000000094374029</v>
      </c>
      <c r="F4" s="3">
        <f>AVERAGEIF(DATA!$A:$A,$A4,DATA!H:H)</f>
        <v>0.95100000190238154</v>
      </c>
      <c r="G4" s="3">
        <f>AVERAGEIF(DATA!$A:$A,$A4,DATA!I:I)</f>
        <v>3.6090000212192535</v>
      </c>
      <c r="H4" s="3">
        <f>AVERAGEIF(DATA!$A:$A,$A4,DATA!K:K)</f>
        <v>9.5666666666666664</v>
      </c>
      <c r="I4" s="3">
        <f>AVERAGEIF(DATA!$A:$A,$A4,DATA!L:L)</f>
        <v>21.366666666666667</v>
      </c>
      <c r="J4" s="3">
        <f>AVERAGEIF(DATA!$A:$A,$A4,DATA!M:M)</f>
        <v>178.46666666666667</v>
      </c>
      <c r="K4" s="3">
        <f>AVERAGEIF(DATA!$A:$A,$A4,DATA!N:N)</f>
        <v>1161.8666666666666</v>
      </c>
      <c r="L4" s="3">
        <f>AVERAGEIF(DATA!$A:$A,$A4,DATA!O:O)</f>
        <v>2811.3</v>
      </c>
      <c r="O4" t="str">
        <f>"20-30"</f>
        <v>20-30</v>
      </c>
      <c r="P4">
        <v>3</v>
      </c>
      <c r="Q4">
        <v>6</v>
      </c>
      <c r="R4">
        <v>0</v>
      </c>
      <c r="S4" s="4"/>
    </row>
    <row r="5" spans="1:20" x14ac:dyDescent="0.3">
      <c r="A5" s="2">
        <v>1844505072</v>
      </c>
      <c r="B5" s="2">
        <f>COUNTIF(DATA!$A:$A, $A5)</f>
        <v>31</v>
      </c>
      <c r="C5" s="2">
        <f>SUMIF(DATA!A:A,A5,DATA!D:D)-SUMIF(DATA!A:A,A5,DATA!E:E)</f>
        <v>0</v>
      </c>
      <c r="D5" s="3">
        <f>AVERAGEIF(DATA!A:A,A5,DATA!D:D)</f>
        <v>1.7061290368437778</v>
      </c>
      <c r="E5" s="3">
        <f>AVERAGEIF(DATA!$A:$A,$A5,DATA!G:G)</f>
        <v>8.3870967068979674E-3</v>
      </c>
      <c r="F5" s="3">
        <f>AVERAGEIF(DATA!$A:$A,$A5,DATA!H:H)</f>
        <v>4.9032256487877159E-2</v>
      </c>
      <c r="G5" s="3">
        <f>AVERAGEIF(DATA!$A:$A,$A5,DATA!I:I)</f>
        <v>1.647419338505115</v>
      </c>
      <c r="H5" s="3">
        <f>AVERAGEIF(DATA!$A:$A,$A5,DATA!K:K)</f>
        <v>0.12903225806451613</v>
      </c>
      <c r="I5" s="3">
        <f>AVERAGEIF(DATA!$A:$A,$A5,DATA!L:L)</f>
        <v>1.2903225806451613</v>
      </c>
      <c r="J5" s="3">
        <f>AVERAGEIF(DATA!$A:$A,$A5,DATA!M:M)</f>
        <v>115.45161290322581</v>
      </c>
      <c r="K5" s="3">
        <f>AVERAGEIF(DATA!$A:$A,$A5,DATA!N:N)</f>
        <v>1206.6129032258063</v>
      </c>
      <c r="L5" s="3">
        <f>AVERAGEIF(DATA!$A:$A,$A5,DATA!O:O)</f>
        <v>1573.483870967742</v>
      </c>
      <c r="O5" t="str">
        <f>"30-40"</f>
        <v>30-40</v>
      </c>
      <c r="P5">
        <v>3</v>
      </c>
      <c r="Q5">
        <v>0</v>
      </c>
      <c r="R5">
        <v>1</v>
      </c>
      <c r="S5" s="4"/>
    </row>
    <row r="6" spans="1:20" x14ac:dyDescent="0.3">
      <c r="A6" s="2">
        <v>1927972279</v>
      </c>
      <c r="B6" s="2">
        <f>COUNTIF(DATA!$A:$A, $A6)</f>
        <v>31</v>
      </c>
      <c r="C6" s="2">
        <f>SUMIF(DATA!A:A,A6,DATA!D:D)-SUMIF(DATA!A:A,A6,DATA!E:E)</f>
        <v>0</v>
      </c>
      <c r="D6" s="3">
        <f>AVERAGEIF(DATA!A:A,A6,DATA!D:D)</f>
        <v>0.63451612308140759</v>
      </c>
      <c r="E6" s="3">
        <f>AVERAGEIF(DATA!$A:$A,$A6,DATA!G:G)</f>
        <v>9.5806450853424818E-2</v>
      </c>
      <c r="F6" s="3">
        <f>AVERAGEIF(DATA!$A:$A,$A6,DATA!H:H)</f>
        <v>3.1290322962787831E-2</v>
      </c>
      <c r="G6" s="3">
        <f>AVERAGEIF(DATA!$A:$A,$A6,DATA!I:I)</f>
        <v>0.50709676862724418</v>
      </c>
      <c r="H6" s="3">
        <f>AVERAGEIF(DATA!$A:$A,$A6,DATA!K:K)</f>
        <v>1.3225806451612903</v>
      </c>
      <c r="I6" s="3">
        <f>AVERAGEIF(DATA!$A:$A,$A6,DATA!L:L)</f>
        <v>0.77419354838709675</v>
      </c>
      <c r="J6" s="3">
        <f>AVERAGEIF(DATA!$A:$A,$A6,DATA!M:M)</f>
        <v>38.58064516129032</v>
      </c>
      <c r="K6" s="3">
        <f>AVERAGEIF(DATA!$A:$A,$A6,DATA!N:N)</f>
        <v>1317.4193548387098</v>
      </c>
      <c r="L6" s="3">
        <f>AVERAGEIF(DATA!$A:$A,$A6,DATA!O:O)</f>
        <v>2172.8064516129034</v>
      </c>
      <c r="O6" t="str">
        <f>"40+"</f>
        <v>40+</v>
      </c>
      <c r="P6">
        <v>5</v>
      </c>
      <c r="Q6">
        <v>1</v>
      </c>
      <c r="R6">
        <v>29</v>
      </c>
      <c r="S6"/>
      <c r="T6"/>
    </row>
    <row r="7" spans="1:20" x14ac:dyDescent="0.3">
      <c r="A7" s="2">
        <v>2022484408</v>
      </c>
      <c r="B7" s="2">
        <f>COUNTIF(DATA!$A:$A, $A7)</f>
        <v>31</v>
      </c>
      <c r="C7" s="2">
        <f>SUMIF(DATA!A:A,A7,DATA!D:D)-SUMIF(DATA!A:A,A7,DATA!E:E)</f>
        <v>0</v>
      </c>
      <c r="D7" s="3">
        <f>AVERAGEIF(DATA!A:A,A7,DATA!D:D)</f>
        <v>8.0841934911666371</v>
      </c>
      <c r="E7" s="3">
        <f>AVERAGEIF(DATA!$A:$A,$A7,DATA!G:G)</f>
        <v>2.4216128837677737</v>
      </c>
      <c r="F7" s="3">
        <f>AVERAGEIF(DATA!$A:$A,$A7,DATA!H:H)</f>
        <v>0.72000000313404988</v>
      </c>
      <c r="G7" s="3">
        <f>AVERAGEIF(DATA!$A:$A,$A7,DATA!I:I)</f>
        <v>4.9425806383932791</v>
      </c>
      <c r="H7" s="3">
        <f>AVERAGEIF(DATA!$A:$A,$A7,DATA!K:K)</f>
        <v>36.29032258064516</v>
      </c>
      <c r="I7" s="3">
        <f>AVERAGEIF(DATA!$A:$A,$A7,DATA!L:L)</f>
        <v>19.35483870967742</v>
      </c>
      <c r="J7" s="3">
        <f>AVERAGEIF(DATA!$A:$A,$A7,DATA!M:M)</f>
        <v>257.45161290322579</v>
      </c>
      <c r="K7" s="3">
        <f>AVERAGEIF(DATA!$A:$A,$A7,DATA!N:N)</f>
        <v>1112.5806451612902</v>
      </c>
      <c r="L7" s="3">
        <f>AVERAGEIF(DATA!$A:$A,$A7,DATA!O:O)</f>
        <v>2509.9677419354839</v>
      </c>
      <c r="O7"/>
      <c r="P7"/>
      <c r="S7"/>
      <c r="T7"/>
    </row>
    <row r="8" spans="1:20" x14ac:dyDescent="0.3">
      <c r="A8" s="2">
        <v>2026352035</v>
      </c>
      <c r="B8" s="2">
        <f>COUNTIF(DATA!$A:$A, $A8)</f>
        <v>31</v>
      </c>
      <c r="C8" s="2">
        <f>SUMIF(DATA!A:A,A8,DATA!D:D)-SUMIF(DATA!A:A,A8,DATA!E:E)</f>
        <v>0</v>
      </c>
      <c r="D8" s="3">
        <f>AVERAGEIF(DATA!A:A,A8,DATA!D:D)</f>
        <v>3.4548387152533384</v>
      </c>
      <c r="E8" s="3">
        <f>AVERAGEIF(DATA!$A:$A,$A8,DATA!G:G)</f>
        <v>6.12903218115529E-3</v>
      </c>
      <c r="F8" s="3">
        <f>AVERAGEIF(DATA!$A:$A,$A8,DATA!H:H)</f>
        <v>1.129032238837213E-2</v>
      </c>
      <c r="G8" s="3">
        <f>AVERAGEIF(DATA!$A:$A,$A8,DATA!I:I)</f>
        <v>3.4361290402950782</v>
      </c>
      <c r="H8" s="3">
        <f>AVERAGEIF(DATA!$A:$A,$A8,DATA!K:K)</f>
        <v>9.6774193548387094E-2</v>
      </c>
      <c r="I8" s="3">
        <f>AVERAGEIF(DATA!$A:$A,$A8,DATA!L:L)</f>
        <v>0.25806451612903225</v>
      </c>
      <c r="J8" s="3">
        <f>AVERAGEIF(DATA!$A:$A,$A8,DATA!M:M)</f>
        <v>256.64516129032256</v>
      </c>
      <c r="K8" s="3">
        <f>AVERAGEIF(DATA!$A:$A,$A8,DATA!N:N)</f>
        <v>689.41935483870964</v>
      </c>
      <c r="L8" s="3">
        <f>AVERAGEIF(DATA!$A:$A,$A8,DATA!O:O)</f>
        <v>1540.6451612903227</v>
      </c>
      <c r="O8"/>
      <c r="P8"/>
      <c r="S8"/>
      <c r="T8"/>
    </row>
    <row r="9" spans="1:20" x14ac:dyDescent="0.3">
      <c r="A9" s="2">
        <v>2320127002</v>
      </c>
      <c r="B9" s="2">
        <f>COUNTIF(DATA!$A:$A, $A9)</f>
        <v>31</v>
      </c>
      <c r="C9" s="2">
        <f>SUMIF(DATA!A:A,A9,DATA!D:D)-SUMIF(DATA!A:A,A9,DATA!E:E)</f>
        <v>0</v>
      </c>
      <c r="D9" s="3">
        <f>AVERAGEIF(DATA!A:A,A9,DATA!D:D)</f>
        <v>3.1877419044894557</v>
      </c>
      <c r="E9" s="3">
        <f>AVERAGEIF(DATA!$A:$A,$A9,DATA!G:G)</f>
        <v>0.10677419302444308</v>
      </c>
      <c r="F9" s="3">
        <f>AVERAGEIF(DATA!$A:$A,$A9,DATA!H:H)</f>
        <v>9.7741934560960309E-2</v>
      </c>
      <c r="G9" s="3">
        <f>AVERAGEIF(DATA!$A:$A,$A9,DATA!I:I)</f>
        <v>2.9803225667245927</v>
      </c>
      <c r="H9" s="3">
        <f>AVERAGEIF(DATA!$A:$A,$A9,DATA!K:K)</f>
        <v>1.3548387096774193</v>
      </c>
      <c r="I9" s="3">
        <f>AVERAGEIF(DATA!$A:$A,$A9,DATA!L:L)</f>
        <v>2.5806451612903225</v>
      </c>
      <c r="J9" s="3">
        <f>AVERAGEIF(DATA!$A:$A,$A9,DATA!M:M)</f>
        <v>198.19354838709677</v>
      </c>
      <c r="K9" s="3">
        <f>AVERAGEIF(DATA!$A:$A,$A9,DATA!N:N)</f>
        <v>1220.0967741935483</v>
      </c>
      <c r="L9" s="3">
        <f>AVERAGEIF(DATA!$A:$A,$A9,DATA!O:O)</f>
        <v>1724.1612903225807</v>
      </c>
      <c r="O9" t="s">
        <v>27</v>
      </c>
      <c r="P9"/>
      <c r="S9"/>
      <c r="T9"/>
    </row>
    <row r="10" spans="1:20" x14ac:dyDescent="0.3">
      <c r="A10" s="2">
        <v>2873212765</v>
      </c>
      <c r="B10" s="2">
        <f>COUNTIF(DATA!$A:$A, $A10)</f>
        <v>31</v>
      </c>
      <c r="C10" s="2">
        <f>SUMIF(DATA!A:A,A10,DATA!D:D)-SUMIF(DATA!A:A,A10,DATA!E:E)</f>
        <v>0</v>
      </c>
      <c r="D10" s="3">
        <f>AVERAGEIF(DATA!A:A,A10,DATA!D:D)</f>
        <v>5.1016128601566439</v>
      </c>
      <c r="E10" s="3">
        <f>AVERAGEIF(DATA!$A:$A,$A10,DATA!G:G)</f>
        <v>0.6761290309650283</v>
      </c>
      <c r="F10" s="3">
        <f>AVERAGEIF(DATA!$A:$A,$A10,DATA!H:H)</f>
        <v>0.27612903233497371</v>
      </c>
      <c r="G10" s="3">
        <f>AVERAGEIF(DATA!$A:$A,$A10,DATA!I:I)</f>
        <v>4.1435484136304543</v>
      </c>
      <c r="H10" s="3">
        <f>AVERAGEIF(DATA!$A:$A,$A10,DATA!K:K)</f>
        <v>14.096774193548388</v>
      </c>
      <c r="I10" s="3">
        <f>AVERAGEIF(DATA!$A:$A,$A10,DATA!L:L)</f>
        <v>6.129032258064516</v>
      </c>
      <c r="J10" s="3">
        <f>AVERAGEIF(DATA!$A:$A,$A10,DATA!M:M)</f>
        <v>308</v>
      </c>
      <c r="K10" s="3">
        <f>AVERAGEIF(DATA!$A:$A,$A10,DATA!N:N)</f>
        <v>1097.1935483870968</v>
      </c>
      <c r="L10" s="3">
        <f>AVERAGEIF(DATA!$A:$A,$A10,DATA!O:O)</f>
        <v>1916.9677419354839</v>
      </c>
      <c r="O10" t="str">
        <f>"0-2"</f>
        <v>0-2</v>
      </c>
      <c r="P10">
        <f>COUNTIF(D:D,"&lt;=2")</f>
        <v>5</v>
      </c>
      <c r="S10"/>
      <c r="T10"/>
    </row>
    <row r="11" spans="1:20" x14ac:dyDescent="0.3">
      <c r="A11" s="2">
        <v>3372868164</v>
      </c>
      <c r="B11" s="2">
        <f>COUNTIF(DATA!$A:$A, $A11)</f>
        <v>20</v>
      </c>
      <c r="C11" s="2">
        <f>SUMIF(DATA!A:A,A11,DATA!D:D)-SUMIF(DATA!A:A,A11,DATA!E:E)</f>
        <v>0</v>
      </c>
      <c r="D11" s="3">
        <f>AVERAGEIF(DATA!A:A,A11,DATA!D:D)</f>
        <v>4.707000041007996</v>
      </c>
      <c r="E11" s="3">
        <f>AVERAGEIF(DATA!$A:$A,$A11,DATA!G:G)</f>
        <v>0.62949999719858118</v>
      </c>
      <c r="F11" s="3">
        <f>AVERAGEIF(DATA!$A:$A,$A11,DATA!H:H)</f>
        <v>0.15299999844282858</v>
      </c>
      <c r="G11" s="3">
        <f>AVERAGEIF(DATA!$A:$A,$A11,DATA!I:I)</f>
        <v>3.9099999666213989</v>
      </c>
      <c r="H11" s="3">
        <f>AVERAGEIF(DATA!$A:$A,$A11,DATA!K:K)</f>
        <v>9.15</v>
      </c>
      <c r="I11" s="3">
        <f>AVERAGEIF(DATA!$A:$A,$A11,DATA!L:L)</f>
        <v>4.0999999999999996</v>
      </c>
      <c r="J11" s="3">
        <f>AVERAGEIF(DATA!$A:$A,$A11,DATA!M:M)</f>
        <v>327.9</v>
      </c>
      <c r="K11" s="3">
        <f>AVERAGEIF(DATA!$A:$A,$A11,DATA!N:N)</f>
        <v>1077.55</v>
      </c>
      <c r="L11" s="3">
        <f>AVERAGEIF(DATA!$A:$A,$A11,DATA!O:O)</f>
        <v>1933.1</v>
      </c>
      <c r="O11" t="str">
        <f>"2-5"</f>
        <v>2-5</v>
      </c>
      <c r="P11">
        <f>COUNTIFS(D:D,"&gt;2", D:D, "&lt;=5")</f>
        <v>7</v>
      </c>
    </row>
    <row r="12" spans="1:20" x14ac:dyDescent="0.3">
      <c r="A12" s="2">
        <v>3977333714</v>
      </c>
      <c r="B12" s="2">
        <f>COUNTIF(DATA!$A:$A, $A12)</f>
        <v>30</v>
      </c>
      <c r="C12" s="2">
        <f>SUMIF(DATA!A:A,A12,DATA!D:D)-SUMIF(DATA!A:A,A12,DATA!E:E)</f>
        <v>0</v>
      </c>
      <c r="D12" s="3">
        <f>AVERAGEIF(DATA!A:A,A12,DATA!D:D)</f>
        <v>7.5169999440511095</v>
      </c>
      <c r="E12" s="3">
        <f>AVERAGEIF(DATA!$A:$A,$A12,DATA!G:G)</f>
        <v>1.6149999824663002</v>
      </c>
      <c r="F12" s="3">
        <f>AVERAGEIF(DATA!$A:$A,$A12,DATA!H:H)</f>
        <v>2.7509999791781108</v>
      </c>
      <c r="G12" s="3">
        <f>AVERAGEIF(DATA!$A:$A,$A12,DATA!I:I)</f>
        <v>3.1343333443005887</v>
      </c>
      <c r="H12" s="3">
        <f>AVERAGEIF(DATA!$A:$A,$A12,DATA!K:K)</f>
        <v>18.899999999999999</v>
      </c>
      <c r="I12" s="3">
        <f>AVERAGEIF(DATA!$A:$A,$A12,DATA!L:L)</f>
        <v>61.266666666666666</v>
      </c>
      <c r="J12" s="3">
        <f>AVERAGEIF(DATA!$A:$A,$A12,DATA!M:M)</f>
        <v>174.76666666666668</v>
      </c>
      <c r="K12" s="3">
        <f>AVERAGEIF(DATA!$A:$A,$A12,DATA!N:N)</f>
        <v>707.5333333333333</v>
      </c>
      <c r="L12" s="3">
        <f>AVERAGEIF(DATA!$A:$A,$A12,DATA!O:O)</f>
        <v>1513.6666666666667</v>
      </c>
      <c r="O12" t="str">
        <f>"5-8"</f>
        <v>5-8</v>
      </c>
      <c r="P12">
        <f>COUNTIFS(D:D,"&gt;5", D:D, "&lt;=8")</f>
        <v>13</v>
      </c>
    </row>
    <row r="13" spans="1:20" x14ac:dyDescent="0.3">
      <c r="A13" s="2">
        <v>4020332650</v>
      </c>
      <c r="B13" s="2">
        <f>COUNTIF(DATA!$A:$A, $A13)</f>
        <v>31</v>
      </c>
      <c r="C13" s="2">
        <f>SUMIF(DATA!A:A,A13,DATA!D:D)-SUMIF(DATA!A:A,A13,DATA!E:E)</f>
        <v>0</v>
      </c>
      <c r="D13" s="3">
        <f>AVERAGEIF(DATA!A:A,A13,DATA!D:D)</f>
        <v>1.6261290389323431</v>
      </c>
      <c r="E13" s="3">
        <f>AVERAGEIF(DATA!$A:$A,$A13,DATA!G:G)</f>
        <v>0.14225806103598682</v>
      </c>
      <c r="F13" s="3">
        <f>AVERAGEIF(DATA!$A:$A,$A13,DATA!H:H)</f>
        <v>0.12967741681683451</v>
      </c>
      <c r="G13" s="3">
        <f>AVERAGEIF(DATA!$A:$A,$A13,DATA!I:I)</f>
        <v>1.308387081949941</v>
      </c>
      <c r="H13" s="3">
        <f>AVERAGEIF(DATA!$A:$A,$A13,DATA!K:K)</f>
        <v>5.193548387096774</v>
      </c>
      <c r="I13" s="3">
        <f>AVERAGEIF(DATA!$A:$A,$A13,DATA!L:L)</f>
        <v>5.354838709677419</v>
      </c>
      <c r="J13" s="3">
        <f>AVERAGEIF(DATA!$A:$A,$A13,DATA!M:M)</f>
        <v>76.935483870967744</v>
      </c>
      <c r="K13" s="3">
        <f>AVERAGEIF(DATA!$A:$A,$A13,DATA!N:N)</f>
        <v>1237.258064516129</v>
      </c>
      <c r="L13" s="3">
        <f>AVERAGEIF(DATA!$A:$A,$A13,DATA!O:O)</f>
        <v>2385.8064516129034</v>
      </c>
      <c r="O13" t="str">
        <f>"8+"</f>
        <v>8+</v>
      </c>
      <c r="P13">
        <f>COUNTIFS(D:D,"&gt;2", D:D, "&lt;=5")</f>
        <v>7</v>
      </c>
    </row>
    <row r="14" spans="1:20" x14ac:dyDescent="0.3">
      <c r="A14" s="2">
        <v>4319703577</v>
      </c>
      <c r="B14" s="2">
        <f>COUNTIF(DATA!$A:$A, $A14)</f>
        <v>31</v>
      </c>
      <c r="C14" s="2">
        <f>SUMIF(DATA!A:A,A14,DATA!D:D)-SUMIF(DATA!A:A,A14,DATA!E:E)</f>
        <v>0</v>
      </c>
      <c r="D14" s="3">
        <f>AVERAGEIF(DATA!A:A,A14,DATA!D:D)</f>
        <v>4.8922580470361057</v>
      </c>
      <c r="E14" s="3">
        <f>AVERAGEIF(DATA!$A:$A,$A14,DATA!G:G)</f>
        <v>0.27806451628285089</v>
      </c>
      <c r="F14" s="3">
        <f>AVERAGEIF(DATA!$A:$A,$A14,DATA!H:H)</f>
        <v>0.50225806476608403</v>
      </c>
      <c r="G14" s="3">
        <f>AVERAGEIF(DATA!$A:$A,$A14,DATA!I:I)</f>
        <v>3.7687096383662948</v>
      </c>
      <c r="H14" s="3">
        <f>AVERAGEIF(DATA!$A:$A,$A14,DATA!K:K)</f>
        <v>3.5806451612903225</v>
      </c>
      <c r="I14" s="3">
        <f>AVERAGEIF(DATA!$A:$A,$A14,DATA!L:L)</f>
        <v>12.32258064516129</v>
      </c>
      <c r="J14" s="3">
        <f>AVERAGEIF(DATA!$A:$A,$A14,DATA!M:M)</f>
        <v>228.7741935483871</v>
      </c>
      <c r="K14" s="3">
        <f>AVERAGEIF(DATA!$A:$A,$A14,DATA!N:N)</f>
        <v>735.80645161290317</v>
      </c>
      <c r="L14" s="3">
        <f>AVERAGEIF(DATA!$A:$A,$A14,DATA!O:O)</f>
        <v>2037.6774193548388</v>
      </c>
    </row>
    <row r="15" spans="1:20" x14ac:dyDescent="0.3">
      <c r="A15" s="2">
        <v>4388161847</v>
      </c>
      <c r="B15" s="2">
        <f>COUNTIF(DATA!$A:$A, $A15)</f>
        <v>31</v>
      </c>
      <c r="C15" s="2">
        <f>SUMIF(DATA!A:A,A15,DATA!D:D)-SUMIF(DATA!A:A,A15,DATA!E:E)</f>
        <v>0</v>
      </c>
      <c r="D15" s="3">
        <f>AVERAGEIF(DATA!A:A,A15,DATA!D:D)</f>
        <v>8.393225892897572</v>
      </c>
      <c r="E15" s="3">
        <f>AVERAGEIF(DATA!$A:$A,$A15,DATA!G:G)</f>
        <v>1.7193548346479097</v>
      </c>
      <c r="F15" s="3">
        <f>AVERAGEIF(DATA!$A:$A,$A15,DATA!H:H)</f>
        <v>0.90193547789127593</v>
      </c>
      <c r="G15" s="3">
        <f>AVERAGEIF(DATA!$A:$A,$A15,DATA!I:I)</f>
        <v>5.3961290467169976</v>
      </c>
      <c r="H15" s="3">
        <f>AVERAGEIF(DATA!$A:$A,$A15,DATA!K:K)</f>
        <v>23.161290322580644</v>
      </c>
      <c r="I15" s="3">
        <f>AVERAGEIF(DATA!$A:$A,$A15,DATA!L:L)</f>
        <v>20.35483870967742</v>
      </c>
      <c r="J15" s="3">
        <f>AVERAGEIF(DATA!$A:$A,$A15,DATA!M:M)</f>
        <v>229.35483870967741</v>
      </c>
      <c r="K15" s="3">
        <f>AVERAGEIF(DATA!$A:$A,$A15,DATA!N:N)</f>
        <v>836.67741935483866</v>
      </c>
      <c r="L15" s="3">
        <f>AVERAGEIF(DATA!$A:$A,$A15,DATA!O:O)</f>
        <v>3093.8709677419356</v>
      </c>
    </row>
    <row r="16" spans="1:20" x14ac:dyDescent="0.3">
      <c r="A16" s="2">
        <v>4445114986</v>
      </c>
      <c r="B16" s="2">
        <f>COUNTIF(DATA!$A:$A, $A16)</f>
        <v>31</v>
      </c>
      <c r="C16" s="2">
        <f>SUMIF(DATA!A:A,A16,DATA!D:D)-SUMIF(DATA!A:A,A16,DATA!E:E)</f>
        <v>0</v>
      </c>
      <c r="D16" s="3">
        <f>AVERAGEIF(DATA!A:A,A16,DATA!D:D)</f>
        <v>3.2458064402303388</v>
      </c>
      <c r="E16" s="3">
        <f>AVERAGEIF(DATA!$A:$A,$A16,DATA!G:G)</f>
        <v>0.52322581097964316</v>
      </c>
      <c r="F16" s="3">
        <f>AVERAGEIF(DATA!$A:$A,$A16,DATA!H:H)</f>
        <v>7.5483870301996506E-2</v>
      </c>
      <c r="G16" s="3">
        <f>AVERAGEIF(DATA!$A:$A,$A16,DATA!I:I)</f>
        <v>2.6448387099850557</v>
      </c>
      <c r="H16" s="3">
        <f>AVERAGEIF(DATA!$A:$A,$A16,DATA!K:K)</f>
        <v>6.612903225806452</v>
      </c>
      <c r="I16" s="3">
        <f>AVERAGEIF(DATA!$A:$A,$A16,DATA!L:L)</f>
        <v>1.7419354838709677</v>
      </c>
      <c r="J16" s="3">
        <f>AVERAGEIF(DATA!$A:$A,$A16,DATA!M:M)</f>
        <v>209.09677419354838</v>
      </c>
      <c r="K16" s="3">
        <f>AVERAGEIF(DATA!$A:$A,$A16,DATA!N:N)</f>
        <v>829.90322580645159</v>
      </c>
      <c r="L16" s="3">
        <f>AVERAGEIF(DATA!$A:$A,$A16,DATA!O:O)</f>
        <v>2186.1935483870966</v>
      </c>
    </row>
    <row r="17" spans="1:12" x14ac:dyDescent="0.3">
      <c r="A17" s="2">
        <v>4558609924</v>
      </c>
      <c r="B17" s="2">
        <f>COUNTIF(DATA!$A:$A, $A17)</f>
        <v>31</v>
      </c>
      <c r="C17" s="2">
        <f>SUMIF(DATA!A:A,A17,DATA!D:D)-SUMIF(DATA!A:A,A17,DATA!E:E)</f>
        <v>0</v>
      </c>
      <c r="D17" s="3">
        <f>AVERAGEIF(DATA!A:A,A17,DATA!D:D)</f>
        <v>5.0806451766721663</v>
      </c>
      <c r="E17" s="3">
        <f>AVERAGEIF(DATA!$A:$A,$A17,DATA!G:G)</f>
        <v>0.54935483898847282</v>
      </c>
      <c r="F17" s="3">
        <f>AVERAGEIF(DATA!$A:$A,$A17,DATA!H:H)</f>
        <v>0.68225806615045037</v>
      </c>
      <c r="G17" s="3">
        <f>AVERAGEIF(DATA!$A:$A,$A17,DATA!I:I)</f>
        <v>3.8477419460973432</v>
      </c>
      <c r="H17" s="3">
        <f>AVERAGEIF(DATA!$A:$A,$A17,DATA!K:K)</f>
        <v>10.387096774193548</v>
      </c>
      <c r="I17" s="3">
        <f>AVERAGEIF(DATA!$A:$A,$A17,DATA!L:L)</f>
        <v>13.709677419354838</v>
      </c>
      <c r="J17" s="3">
        <f>AVERAGEIF(DATA!$A:$A,$A17,DATA!M:M)</f>
        <v>284.96774193548384</v>
      </c>
      <c r="K17" s="3">
        <f>AVERAGEIF(DATA!$A:$A,$A17,DATA!N:N)</f>
        <v>1093.6129032258063</v>
      </c>
      <c r="L17" s="3">
        <f>AVERAGEIF(DATA!$A:$A,$A17,DATA!O:O)</f>
        <v>2033.258064516129</v>
      </c>
    </row>
    <row r="18" spans="1:12" x14ac:dyDescent="0.3">
      <c r="A18" s="2">
        <v>4702921684</v>
      </c>
      <c r="B18" s="2">
        <f>COUNTIF(DATA!$A:$A, $A18)</f>
        <v>31</v>
      </c>
      <c r="C18" s="2">
        <f>SUMIF(DATA!A:A,A18,DATA!D:D)-SUMIF(DATA!A:A,A18,DATA!E:E)</f>
        <v>0</v>
      </c>
      <c r="D18" s="3">
        <f>AVERAGEIF(DATA!A:A,A18,DATA!D:D)</f>
        <v>6.9551612830931147</v>
      </c>
      <c r="E18" s="3">
        <f>AVERAGEIF(DATA!$A:$A,$A18,DATA!G:G)</f>
        <v>0.41741935476180064</v>
      </c>
      <c r="F18" s="3">
        <f>AVERAGEIF(DATA!$A:$A,$A18,DATA!H:H)</f>
        <v>1.3048387092928728</v>
      </c>
      <c r="G18" s="3">
        <f>AVERAGEIF(DATA!$A:$A,$A18,DATA!I:I)</f>
        <v>5.2254839212663713</v>
      </c>
      <c r="H18" s="3">
        <f>AVERAGEIF(DATA!$A:$A,$A18,DATA!K:K)</f>
        <v>5.129032258064516</v>
      </c>
      <c r="I18" s="3">
        <f>AVERAGEIF(DATA!$A:$A,$A18,DATA!L:L)</f>
        <v>26.032258064516128</v>
      </c>
      <c r="J18" s="3">
        <f>AVERAGEIF(DATA!$A:$A,$A18,DATA!M:M)</f>
        <v>237.48387096774192</v>
      </c>
      <c r="K18" s="3">
        <f>AVERAGEIF(DATA!$A:$A,$A18,DATA!N:N)</f>
        <v>766.41935483870964</v>
      </c>
      <c r="L18" s="3">
        <f>AVERAGEIF(DATA!$A:$A,$A18,DATA!O:O)</f>
        <v>2965.5483870967741</v>
      </c>
    </row>
    <row r="19" spans="1:12" x14ac:dyDescent="0.3">
      <c r="A19" s="2">
        <v>5553957443</v>
      </c>
      <c r="B19" s="2">
        <f>COUNTIF(DATA!$A:$A, $A19)</f>
        <v>31</v>
      </c>
      <c r="C19" s="2">
        <f>SUMIF(DATA!A:A,A19,DATA!D:D)-SUMIF(DATA!A:A,A19,DATA!E:E)</f>
        <v>0</v>
      </c>
      <c r="D19" s="3">
        <f>AVERAGEIF(DATA!A:A,A19,DATA!D:D)</f>
        <v>5.6396774495801596</v>
      </c>
      <c r="E19" s="3">
        <f>AVERAGEIF(DATA!$A:$A,$A19,DATA!G:G)</f>
        <v>1.4641935488870064</v>
      </c>
      <c r="F19" s="3">
        <f>AVERAGEIF(DATA!$A:$A,$A19,DATA!H:H)</f>
        <v>0.66903226317897957</v>
      </c>
      <c r="G19" s="3">
        <f>AVERAGEIF(DATA!$A:$A,$A19,DATA!I:I)</f>
        <v>3.5045160958843842</v>
      </c>
      <c r="H19" s="3">
        <f>AVERAGEIF(DATA!$A:$A,$A19,DATA!K:K)</f>
        <v>23.419354838709676</v>
      </c>
      <c r="I19" s="3">
        <f>AVERAGEIF(DATA!$A:$A,$A19,DATA!L:L)</f>
        <v>13</v>
      </c>
      <c r="J19" s="3">
        <f>AVERAGEIF(DATA!$A:$A,$A19,DATA!M:M)</f>
        <v>206.19354838709677</v>
      </c>
      <c r="K19" s="3">
        <f>AVERAGEIF(DATA!$A:$A,$A19,DATA!N:N)</f>
        <v>668.35483870967744</v>
      </c>
      <c r="L19" s="3">
        <f>AVERAGEIF(DATA!$A:$A,$A19,DATA!O:O)</f>
        <v>1875.6774193548388</v>
      </c>
    </row>
    <row r="20" spans="1:12" x14ac:dyDescent="0.3">
      <c r="A20" s="2">
        <v>5577150313</v>
      </c>
      <c r="B20" s="2">
        <f>COUNTIF(DATA!$A:$A, $A20)</f>
        <v>30</v>
      </c>
      <c r="C20" s="2">
        <f>SUMIF(DATA!A:A,A20,DATA!D:D)-SUMIF(DATA!A:A,A20,DATA!E:E)</f>
        <v>0</v>
      </c>
      <c r="D20" s="3">
        <f>AVERAGEIF(DATA!A:A,A20,DATA!D:D)</f>
        <v>6.2133333047231041</v>
      </c>
      <c r="E20" s="3">
        <f>AVERAGEIF(DATA!$A:$A,$A20,DATA!G:G)</f>
        <v>3.113666655619939</v>
      </c>
      <c r="F20" s="3">
        <f>AVERAGEIF(DATA!$A:$A,$A20,DATA!H:H)</f>
        <v>0.65800000478823994</v>
      </c>
      <c r="G20" s="3">
        <f>AVERAGEIF(DATA!$A:$A,$A20,DATA!I:I)</f>
        <v>2.4279999891916919</v>
      </c>
      <c r="H20" s="3">
        <f>AVERAGEIF(DATA!$A:$A,$A20,DATA!K:K)</f>
        <v>87.333333333333329</v>
      </c>
      <c r="I20" s="3">
        <f>AVERAGEIF(DATA!$A:$A,$A20,DATA!L:L)</f>
        <v>29.833333333333332</v>
      </c>
      <c r="J20" s="3">
        <f>AVERAGEIF(DATA!$A:$A,$A20,DATA!M:M)</f>
        <v>147.93333333333334</v>
      </c>
      <c r="K20" s="3">
        <f>AVERAGEIF(DATA!$A:$A,$A20,DATA!N:N)</f>
        <v>754.43333333333328</v>
      </c>
      <c r="L20" s="3">
        <f>AVERAGEIF(DATA!$A:$A,$A20,DATA!O:O)</f>
        <v>3359.6333333333332</v>
      </c>
    </row>
    <row r="21" spans="1:12" x14ac:dyDescent="0.3">
      <c r="A21" s="2">
        <v>6117666160</v>
      </c>
      <c r="B21" s="2">
        <f>COUNTIF(DATA!$A:$A, $A21)</f>
        <v>28</v>
      </c>
      <c r="C21" s="2">
        <f>SUMIF(DATA!A:A,A21,DATA!D:D)-SUMIF(DATA!A:A,A21,DATA!E:E)</f>
        <v>0</v>
      </c>
      <c r="D21" s="3">
        <f>AVERAGEIF(DATA!A:A,A21,DATA!D:D)</f>
        <v>5.342142914022717</v>
      </c>
      <c r="E21" s="3">
        <f>AVERAGEIF(DATA!$A:$A,$A21,DATA!G:G)</f>
        <v>0.12821428477764124</v>
      </c>
      <c r="F21" s="3">
        <f>AVERAGEIF(DATA!$A:$A,$A21,DATA!H:H)</f>
        <v>8.3928572280066352E-2</v>
      </c>
      <c r="G21" s="3">
        <f>AVERAGEIF(DATA!$A:$A,$A21,DATA!I:I)</f>
        <v>4.8432142989976077</v>
      </c>
      <c r="H21" s="3">
        <f>AVERAGEIF(DATA!$A:$A,$A21,DATA!K:K)</f>
        <v>1.5714285714285714</v>
      </c>
      <c r="I21" s="3">
        <f>AVERAGEIF(DATA!$A:$A,$A21,DATA!L:L)</f>
        <v>2.0357142857142856</v>
      </c>
      <c r="J21" s="3">
        <f>AVERAGEIF(DATA!$A:$A,$A21,DATA!M:M)</f>
        <v>288.35714285714283</v>
      </c>
      <c r="K21" s="3">
        <f>AVERAGEIF(DATA!$A:$A,$A21,DATA!N:N)</f>
        <v>796.28571428571433</v>
      </c>
      <c r="L21" s="3">
        <f>AVERAGEIF(DATA!$A:$A,$A21,DATA!O:O)</f>
        <v>2261.1428571428573</v>
      </c>
    </row>
    <row r="22" spans="1:12" x14ac:dyDescent="0.3">
      <c r="A22" s="2">
        <v>6290855005</v>
      </c>
      <c r="B22" s="2">
        <f>COUNTIF(DATA!$A:$A, $A22)</f>
        <v>29</v>
      </c>
      <c r="C22" s="2">
        <f>SUMIF(DATA!A:A,A22,DATA!D:D)-SUMIF(DATA!A:A,A22,DATA!E:E)</f>
        <v>0</v>
      </c>
      <c r="D22" s="3">
        <f>AVERAGEIF(DATA!A:A,A22,DATA!D:D)</f>
        <v>4.2724138046133104</v>
      </c>
      <c r="E22" s="3">
        <f>AVERAGEIF(DATA!$A:$A,$A22,DATA!G:G)</f>
        <v>8.5517242037016938E-2</v>
      </c>
      <c r="F22" s="3">
        <f>AVERAGEIF(DATA!$A:$A,$A22,DATA!H:H)</f>
        <v>0.12827586305552513</v>
      </c>
      <c r="G22" s="3">
        <f>AVERAGEIF(DATA!$A:$A,$A22,DATA!I:I)</f>
        <v>4.0486207090575128</v>
      </c>
      <c r="H22" s="3">
        <f>AVERAGEIF(DATA!$A:$A,$A22,DATA!K:K)</f>
        <v>2.7586206896551726</v>
      </c>
      <c r="I22" s="3">
        <f>AVERAGEIF(DATA!$A:$A,$A22,DATA!L:L)</f>
        <v>3.7931034482758621</v>
      </c>
      <c r="J22" s="3">
        <f>AVERAGEIF(DATA!$A:$A,$A22,DATA!M:M)</f>
        <v>227.44827586206895</v>
      </c>
      <c r="K22" s="3">
        <f>AVERAGEIF(DATA!$A:$A,$A22,DATA!N:N)</f>
        <v>1193.0344827586207</v>
      </c>
      <c r="L22" s="3">
        <f>AVERAGEIF(DATA!$A:$A,$A22,DATA!O:O)</f>
        <v>2599.6206896551726</v>
      </c>
    </row>
    <row r="23" spans="1:12" x14ac:dyDescent="0.3">
      <c r="A23" s="2">
        <v>6775888955</v>
      </c>
      <c r="B23" s="2">
        <f>COUNTIF(DATA!$A:$A, $A23)</f>
        <v>26</v>
      </c>
      <c r="C23" s="2">
        <f>SUMIF(DATA!A:A,A23,DATA!D:D)-SUMIF(DATA!A:A,A23,DATA!E:E)</f>
        <v>0</v>
      </c>
      <c r="D23" s="3">
        <f>AVERAGEIF(DATA!A:A,A23,DATA!D:D)</f>
        <v>1.8134615161241252</v>
      </c>
      <c r="E23" s="3">
        <f>AVERAGEIF(DATA!$A:$A,$A23,DATA!G:G)</f>
        <v>0.70923076670330265</v>
      </c>
      <c r="F23" s="3">
        <f>AVERAGEIF(DATA!$A:$A,$A23,DATA!H:H)</f>
        <v>0.38423076959756697</v>
      </c>
      <c r="G23" s="3">
        <f>AVERAGEIF(DATA!$A:$A,$A23,DATA!I:I)</f>
        <v>0.71153846576523339</v>
      </c>
      <c r="H23" s="3">
        <f>AVERAGEIF(DATA!$A:$A,$A23,DATA!K:K)</f>
        <v>11</v>
      </c>
      <c r="I23" s="3">
        <f>AVERAGEIF(DATA!$A:$A,$A23,DATA!L:L)</f>
        <v>14.807692307692308</v>
      </c>
      <c r="J23" s="3">
        <f>AVERAGEIF(DATA!$A:$A,$A23,DATA!M:M)</f>
        <v>40.153846153846153</v>
      </c>
      <c r="K23" s="3">
        <f>AVERAGEIF(DATA!$A:$A,$A23,DATA!N:N)</f>
        <v>1299.4230769230769</v>
      </c>
      <c r="L23" s="3">
        <f>AVERAGEIF(DATA!$A:$A,$A23,DATA!O:O)</f>
        <v>2131.7692307692309</v>
      </c>
    </row>
    <row r="24" spans="1:12" x14ac:dyDescent="0.3">
      <c r="A24" s="2">
        <v>6962181067</v>
      </c>
      <c r="B24" s="2">
        <f>COUNTIF(DATA!$A:$A, $A24)</f>
        <v>31</v>
      </c>
      <c r="C24" s="2">
        <f>SUMIF(DATA!A:A,A24,DATA!D:D)-SUMIF(DATA!A:A,A24,DATA!E:E)</f>
        <v>2.0600004196166992</v>
      </c>
      <c r="D24" s="3">
        <f>AVERAGEIF(DATA!A:A,A24,DATA!D:D)</f>
        <v>6.585806477454403</v>
      </c>
      <c r="E24" s="3">
        <f>AVERAGEIF(DATA!$A:$A,$A24,DATA!G:G)</f>
        <v>1.6164516191328726</v>
      </c>
      <c r="F24" s="3">
        <f>AVERAGEIF(DATA!$A:$A,$A24,DATA!H:H)</f>
        <v>0.95999999344348852</v>
      </c>
      <c r="G24" s="3">
        <f>AVERAGEIF(DATA!$A:$A,$A24,DATA!I:I)</f>
        <v>4.001612924760388</v>
      </c>
      <c r="H24" s="3">
        <f>AVERAGEIF(DATA!$A:$A,$A24,DATA!K:K)</f>
        <v>22.806451612903224</v>
      </c>
      <c r="I24" s="3">
        <f>AVERAGEIF(DATA!$A:$A,$A24,DATA!L:L)</f>
        <v>18.516129032258064</v>
      </c>
      <c r="J24" s="3">
        <f>AVERAGEIF(DATA!$A:$A,$A24,DATA!M:M)</f>
        <v>245.80645161290323</v>
      </c>
      <c r="K24" s="3">
        <f>AVERAGEIF(DATA!$A:$A,$A24,DATA!N:N)</f>
        <v>662.32258064516134</v>
      </c>
      <c r="L24" s="3">
        <f>AVERAGEIF(DATA!$A:$A,$A24,DATA!O:O)</f>
        <v>1982.0322580645161</v>
      </c>
    </row>
    <row r="25" spans="1:12" x14ac:dyDescent="0.3">
      <c r="A25" s="2">
        <v>7007744171</v>
      </c>
      <c r="B25" s="2">
        <f>COUNTIF(DATA!$A:$A, $A25)</f>
        <v>26</v>
      </c>
      <c r="C25" s="2">
        <f>SUMIF(DATA!A:A,A25,DATA!D:D)-SUMIF(DATA!A:A,A25,DATA!E:E)</f>
        <v>11.42999982833868</v>
      </c>
      <c r="D25" s="3">
        <f>AVERAGEIF(DATA!A:A,A25,DATA!D:D)</f>
        <v>8.0153845915427571</v>
      </c>
      <c r="E25" s="3">
        <f>AVERAGEIF(DATA!$A:$A,$A25,DATA!G:G)</f>
        <v>2.4149999870703773</v>
      </c>
      <c r="F25" s="3">
        <f>AVERAGEIF(DATA!$A:$A,$A25,DATA!H:H)</f>
        <v>0.73846152997933889</v>
      </c>
      <c r="G25" s="3">
        <f>AVERAGEIF(DATA!$A:$A,$A25,DATA!I:I)</f>
        <v>4.8615384468665486</v>
      </c>
      <c r="H25" s="3">
        <f>AVERAGEIF(DATA!$A:$A,$A25,DATA!K:K)</f>
        <v>31.03846153846154</v>
      </c>
      <c r="I25" s="3">
        <f>AVERAGEIF(DATA!$A:$A,$A25,DATA!L:L)</f>
        <v>16.26923076923077</v>
      </c>
      <c r="J25" s="3">
        <f>AVERAGEIF(DATA!$A:$A,$A25,DATA!M:M)</f>
        <v>280.73076923076923</v>
      </c>
      <c r="K25" s="3">
        <f>AVERAGEIF(DATA!$A:$A,$A25,DATA!N:N)</f>
        <v>1055.3461538461538</v>
      </c>
      <c r="L25" s="3">
        <f>AVERAGEIF(DATA!$A:$A,$A25,DATA!O:O)</f>
        <v>2544</v>
      </c>
    </row>
    <row r="26" spans="1:12" x14ac:dyDescent="0.3">
      <c r="A26" s="2">
        <v>7086361926</v>
      </c>
      <c r="B26" s="2">
        <f>COUNTIF(DATA!$A:$A, $A26)</f>
        <v>31</v>
      </c>
      <c r="C26" s="2">
        <f>SUMIF(DATA!A:A,A26,DATA!D:D)-SUMIF(DATA!A:A,A26,DATA!E:E)</f>
        <v>0</v>
      </c>
      <c r="D26" s="3">
        <f>AVERAGEIF(DATA!A:A,A26,DATA!D:D)</f>
        <v>6.3880645078156268</v>
      </c>
      <c r="E26" s="3">
        <f>AVERAGEIF(DATA!$A:$A,$A26,DATA!G:G)</f>
        <v>2.7812903254262862</v>
      </c>
      <c r="F26" s="3">
        <f>AVERAGEIF(DATA!$A:$A,$A26,DATA!H:H)</f>
        <v>0.77322580473076929</v>
      </c>
      <c r="G26" s="3">
        <f>AVERAGEIF(DATA!$A:$A,$A26,DATA!I:I)</f>
        <v>2.8187096621841197</v>
      </c>
      <c r="H26" s="3">
        <f>AVERAGEIF(DATA!$A:$A,$A26,DATA!K:K)</f>
        <v>42.58064516129032</v>
      </c>
      <c r="I26" s="3">
        <f>AVERAGEIF(DATA!$A:$A,$A26,DATA!L:L)</f>
        <v>25.35483870967742</v>
      </c>
      <c r="J26" s="3">
        <f>AVERAGEIF(DATA!$A:$A,$A26,DATA!M:M)</f>
        <v>143.83870967741936</v>
      </c>
      <c r="K26" s="3">
        <f>AVERAGEIF(DATA!$A:$A,$A26,DATA!N:N)</f>
        <v>850.45161290322585</v>
      </c>
      <c r="L26" s="3">
        <f>AVERAGEIF(DATA!$A:$A,$A26,DATA!O:O)</f>
        <v>2566.3548387096776</v>
      </c>
    </row>
    <row r="27" spans="1:12" x14ac:dyDescent="0.3">
      <c r="A27" s="2">
        <v>8053475328</v>
      </c>
      <c r="B27" s="2">
        <f>COUNTIF(DATA!$A:$A, $A27)</f>
        <v>31</v>
      </c>
      <c r="C27" s="2">
        <f>SUMIF(DATA!A:A,A27,DATA!D:D)-SUMIF(DATA!A:A,A27,DATA!E:E)</f>
        <v>0</v>
      </c>
      <c r="D27" s="3">
        <f>AVERAGEIF(DATA!A:A,A27,DATA!D:D)</f>
        <v>11.475161198646786</v>
      </c>
      <c r="E27" s="3">
        <f>AVERAGEIF(DATA!$A:$A,$A27,DATA!G:G)</f>
        <v>8.5148387416716567</v>
      </c>
      <c r="F27" s="3">
        <f>AVERAGEIF(DATA!$A:$A,$A27,DATA!H:H)</f>
        <v>0.42387096475689617</v>
      </c>
      <c r="G27" s="3">
        <f>AVERAGEIF(DATA!$A:$A,$A27,DATA!I:I)</f>
        <v>2.5338709546673686</v>
      </c>
      <c r="H27" s="3">
        <f>AVERAGEIF(DATA!$A:$A,$A27,DATA!K:K)</f>
        <v>85.161290322580641</v>
      </c>
      <c r="I27" s="3">
        <f>AVERAGEIF(DATA!$A:$A,$A27,DATA!L:L)</f>
        <v>9.5806451612903221</v>
      </c>
      <c r="J27" s="3">
        <f>AVERAGEIF(DATA!$A:$A,$A27,DATA!M:M)</f>
        <v>150.96774193548387</v>
      </c>
      <c r="K27" s="3">
        <f>AVERAGEIF(DATA!$A:$A,$A27,DATA!N:N)</f>
        <v>1148</v>
      </c>
      <c r="L27" s="3">
        <f>AVERAGEIF(DATA!$A:$A,$A27,DATA!O:O)</f>
        <v>2945.8064516129034</v>
      </c>
    </row>
    <row r="28" spans="1:12" x14ac:dyDescent="0.3">
      <c r="A28" s="2">
        <v>8378563200</v>
      </c>
      <c r="B28" s="2">
        <f>COUNTIF(DATA!$A:$A, $A28)</f>
        <v>31</v>
      </c>
      <c r="C28" s="2">
        <f>SUMIF(DATA!A:A,A28,DATA!D:D)-SUMIF(DATA!A:A,A28,DATA!E:E)</f>
        <v>0</v>
      </c>
      <c r="D28" s="3">
        <f>AVERAGEIF(DATA!A:A,A28,DATA!D:D)</f>
        <v>6.9135484618525318</v>
      </c>
      <c r="E28" s="3">
        <f>AVERAGEIF(DATA!$A:$A,$A28,DATA!G:G)</f>
        <v>2.5035484019787071</v>
      </c>
      <c r="F28" s="3">
        <f>AVERAGEIF(DATA!$A:$A,$A28,DATA!H:H)</f>
        <v>0.51903225481510151</v>
      </c>
      <c r="G28" s="3">
        <f>AVERAGEIF(DATA!$A:$A,$A28,DATA!I:I)</f>
        <v>3.889354821174376</v>
      </c>
      <c r="H28" s="3">
        <f>AVERAGEIF(DATA!$A:$A,$A28,DATA!K:K)</f>
        <v>58.677419354838712</v>
      </c>
      <c r="I28" s="3">
        <f>AVERAGEIF(DATA!$A:$A,$A28,DATA!L:L)</f>
        <v>10.258064516129032</v>
      </c>
      <c r="J28" s="3">
        <f>AVERAGEIF(DATA!$A:$A,$A28,DATA!M:M)</f>
        <v>156.09677419354838</v>
      </c>
      <c r="K28" s="3">
        <f>AVERAGEIF(DATA!$A:$A,$A28,DATA!N:N)</f>
        <v>716.12903225806451</v>
      </c>
      <c r="L28" s="3">
        <f>AVERAGEIF(DATA!$A:$A,$A28,DATA!O:O)</f>
        <v>3436.5806451612902</v>
      </c>
    </row>
    <row r="29" spans="1:12" x14ac:dyDescent="0.3">
      <c r="A29" s="2">
        <v>8583815059</v>
      </c>
      <c r="B29" s="2">
        <f>COUNTIF(DATA!$A:$A, $A29)</f>
        <v>31</v>
      </c>
      <c r="C29" s="2">
        <f>SUMIF(DATA!A:A,A29,DATA!D:D)-SUMIF(DATA!A:A,A29,DATA!E:E)</f>
        <v>0</v>
      </c>
      <c r="D29" s="3">
        <f>AVERAGEIF(DATA!A:A,A29,DATA!D:D)</f>
        <v>5.6154838223611172</v>
      </c>
      <c r="E29" s="3">
        <f>AVERAGEIF(DATA!$A:$A,$A29,DATA!G:G)</f>
        <v>0.79806452580998044</v>
      </c>
      <c r="F29" s="3">
        <f>AVERAGEIF(DATA!$A:$A,$A29,DATA!H:H)</f>
        <v>1.0206451528976039</v>
      </c>
      <c r="G29" s="3">
        <f>AVERAGEIF(DATA!$A:$A,$A29,DATA!I:I)</f>
        <v>2.6174193466863329</v>
      </c>
      <c r="H29" s="3">
        <f>AVERAGEIF(DATA!$A:$A,$A29,DATA!K:K)</f>
        <v>9.67741935483871</v>
      </c>
      <c r="I29" s="3">
        <f>AVERAGEIF(DATA!$A:$A,$A29,DATA!L:L)</f>
        <v>22.193548387096776</v>
      </c>
      <c r="J29" s="3">
        <f>AVERAGEIF(DATA!$A:$A,$A29,DATA!M:M)</f>
        <v>138.29032258064515</v>
      </c>
      <c r="K29" s="3">
        <f>AVERAGEIF(DATA!$A:$A,$A29,DATA!N:N)</f>
        <v>1267.2258064516129</v>
      </c>
      <c r="L29" s="3">
        <f>AVERAGEIF(DATA!$A:$A,$A29,DATA!O:O)</f>
        <v>2732.0322580645161</v>
      </c>
    </row>
    <row r="30" spans="1:12" x14ac:dyDescent="0.3">
      <c r="A30" s="2">
        <v>8792009665</v>
      </c>
      <c r="B30" s="2">
        <f>COUNTIF(DATA!$A:$A, $A30)</f>
        <v>29</v>
      </c>
      <c r="C30" s="2">
        <f>SUMIF(DATA!A:A,A30,DATA!D:D)-SUMIF(DATA!A:A,A30,DATA!E:E)</f>
        <v>0</v>
      </c>
      <c r="D30" s="3">
        <f>AVERAGEIF(DATA!A:A,A30,DATA!D:D)</f>
        <v>1.1865517168209478</v>
      </c>
      <c r="E30" s="3">
        <f>AVERAGEIF(DATA!$A:$A,$A30,DATA!G:G)</f>
        <v>2.4827586551164734E-2</v>
      </c>
      <c r="F30" s="3">
        <f>AVERAGEIF(DATA!$A:$A,$A30,DATA!H:H)</f>
        <v>5.8275862629043655E-2</v>
      </c>
      <c r="G30" s="3">
        <f>AVERAGEIF(DATA!$A:$A,$A30,DATA!I:I)</f>
        <v>1.1034482707237374</v>
      </c>
      <c r="H30" s="3">
        <f>AVERAGEIF(DATA!$A:$A,$A30,DATA!K:K)</f>
        <v>0.96551724137931039</v>
      </c>
      <c r="I30" s="3">
        <f>AVERAGEIF(DATA!$A:$A,$A30,DATA!L:L)</f>
        <v>4.0344827586206895</v>
      </c>
      <c r="J30" s="3">
        <f>AVERAGEIF(DATA!$A:$A,$A30,DATA!M:M)</f>
        <v>91.793103448275858</v>
      </c>
      <c r="K30" s="3">
        <f>AVERAGEIF(DATA!$A:$A,$A30,DATA!N:N)</f>
        <v>1060.4827586206898</v>
      </c>
      <c r="L30" s="3">
        <f>AVERAGEIF(DATA!$A:$A,$A30,DATA!O:O)</f>
        <v>1962.3103448275863</v>
      </c>
    </row>
    <row r="31" spans="1:12" x14ac:dyDescent="0.3">
      <c r="A31" s="2">
        <v>8877689391</v>
      </c>
      <c r="B31" s="2">
        <f>COUNTIF(DATA!$A:$A, $A31)</f>
        <v>31</v>
      </c>
      <c r="C31" s="2">
        <f>SUMIF(DATA!A:A,A31,DATA!D:D)-SUMIF(DATA!A:A,A31,DATA!E:E)</f>
        <v>0</v>
      </c>
      <c r="D31" s="3">
        <f>AVERAGEIF(DATA!A:A,A31,DATA!D:D)</f>
        <v>13.212903138129944</v>
      </c>
      <c r="E31" s="3">
        <f>AVERAGEIF(DATA!$A:$A,$A31,DATA!G:G)</f>
        <v>6.637419362342162</v>
      </c>
      <c r="F31" s="3">
        <f>AVERAGEIF(DATA!$A:$A,$A31,DATA!H:H)</f>
        <v>0.337741934844563</v>
      </c>
      <c r="G31" s="3">
        <f>AVERAGEIF(DATA!$A:$A,$A31,DATA!I:I)</f>
        <v>6.188709674342987</v>
      </c>
      <c r="H31" s="3">
        <f>AVERAGEIF(DATA!$A:$A,$A31,DATA!K:K)</f>
        <v>66.064516129032256</v>
      </c>
      <c r="I31" s="3">
        <f>AVERAGEIF(DATA!$A:$A,$A31,DATA!L:L)</f>
        <v>9.935483870967742</v>
      </c>
      <c r="J31" s="3">
        <f>AVERAGEIF(DATA!$A:$A,$A31,DATA!M:M)</f>
        <v>234.70967741935485</v>
      </c>
      <c r="K31" s="3">
        <f>AVERAGEIF(DATA!$A:$A,$A31,DATA!N:N)</f>
        <v>1112.8709677419354</v>
      </c>
      <c r="L31" s="3">
        <f>AVERAGEIF(DATA!$A:$A,$A31,DATA!O:O)</f>
        <v>3420.2580645161293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A544-2524-478F-8FE1-E6CE49CF2B8C}">
  <dimension ref="A1:R32"/>
  <sheetViews>
    <sheetView topLeftCell="D1" zoomScale="56" workbookViewId="0">
      <selection activeCell="Y34" sqref="V34:Y34"/>
    </sheetView>
  </sheetViews>
  <sheetFormatPr defaultRowHeight="14.4" x14ac:dyDescent="0.3"/>
  <cols>
    <col min="1" max="1" width="13.109375" bestFit="1" customWidth="1"/>
    <col min="2" max="2" width="9.5546875" bestFit="1" customWidth="1"/>
    <col min="3" max="3" width="12.44140625" bestFit="1" customWidth="1"/>
    <col min="4" max="15" width="9.5546875" customWidth="1"/>
    <col min="16" max="16" width="16.77734375" bestFit="1" customWidth="1"/>
    <col min="17" max="17" width="10.44140625" bestFit="1" customWidth="1"/>
    <col min="18" max="18" width="10" bestFit="1" customWidth="1"/>
  </cols>
  <sheetData>
    <row r="1" spans="1:18" x14ac:dyDescent="0.3">
      <c r="A1" t="s">
        <v>1</v>
      </c>
      <c r="B1" t="s">
        <v>2</v>
      </c>
      <c r="C1" t="s">
        <v>47</v>
      </c>
      <c r="D1" t="s">
        <v>46</v>
      </c>
      <c r="E1" t="s">
        <v>48</v>
      </c>
      <c r="F1" t="s">
        <v>50</v>
      </c>
      <c r="P1" t="s">
        <v>49</v>
      </c>
      <c r="Q1" t="s">
        <v>37</v>
      </c>
      <c r="R1" t="s">
        <v>38</v>
      </c>
    </row>
    <row r="2" spans="1:18" x14ac:dyDescent="0.3">
      <c r="A2" s="1">
        <v>42472</v>
      </c>
      <c r="B2">
        <f>SUMIF(DATA!B:B,A2,DATA!C:C)</f>
        <v>247276</v>
      </c>
      <c r="C2" s="5">
        <f>AVERAGEIF(DATA!P:P,WEEKDAY(A2),DATA!C:C)</f>
        <v>8199.9724137931044</v>
      </c>
      <c r="D2" s="6">
        <f>AVERAGEIF(DATA!B:B,A2,DATA!C:C)</f>
        <v>8242.5333333333328</v>
      </c>
      <c r="E2" s="6">
        <f t="shared" ref="E2:E32" si="0">D2-C2</f>
        <v>42.560919540228497</v>
      </c>
      <c r="F2" s="7">
        <f t="shared" ref="F2:F32" si="1">(D2/C2)-1</f>
        <v>5.1903735027982734E-3</v>
      </c>
      <c r="P2">
        <f t="shared" ref="P2:P32" si="2">RANK(B2,B:B,1)</f>
        <v>28</v>
      </c>
      <c r="Q2" t="s">
        <v>39</v>
      </c>
      <c r="R2" s="6">
        <v>6879.2222222222226</v>
      </c>
    </row>
    <row r="3" spans="1:18" x14ac:dyDescent="0.3">
      <c r="A3" s="1">
        <v>42473</v>
      </c>
      <c r="B3">
        <f>SUMIF(DATA!B:B,A3,DATA!C:C)</f>
        <v>213179</v>
      </c>
      <c r="C3" s="5">
        <f>AVERAGEIF(DATA!P:P,WEEKDAY(A3),DATA!C:C)</f>
        <v>7485.363636363636</v>
      </c>
      <c r="D3" s="6">
        <f>AVERAGEIF(DATA!B:B,A3,DATA!C:C)</f>
        <v>7105.9666666666662</v>
      </c>
      <c r="E3" s="6">
        <f t="shared" si="0"/>
        <v>-379.39696969696979</v>
      </c>
      <c r="F3" s="7">
        <f t="shared" si="1"/>
        <v>-5.0685175514235903E-2</v>
      </c>
      <c r="P3">
        <f t="shared" si="2"/>
        <v>10</v>
      </c>
      <c r="Q3" t="s">
        <v>40</v>
      </c>
      <c r="R3" s="6">
        <v>7793.0603448275861</v>
      </c>
    </row>
    <row r="4" spans="1:18" x14ac:dyDescent="0.3">
      <c r="A4" s="1">
        <v>42474</v>
      </c>
      <c r="B4">
        <f>SUMIF(DATA!B:B,A4,DATA!C:C)</f>
        <v>240175</v>
      </c>
      <c r="C4" s="5">
        <f>AVERAGEIF(DATA!P:P,WEEKDAY(A4),DATA!C:C)</f>
        <v>7455.6428571428569</v>
      </c>
      <c r="D4" s="6">
        <f>AVERAGEIF(DATA!B:B,A4,DATA!C:C)</f>
        <v>8005.833333333333</v>
      </c>
      <c r="E4" s="6">
        <f t="shared" si="0"/>
        <v>550.19047619047615</v>
      </c>
      <c r="F4" s="7">
        <f t="shared" si="1"/>
        <v>7.379517591341811E-2</v>
      </c>
      <c r="P4">
        <f t="shared" si="2"/>
        <v>22</v>
      </c>
      <c r="Q4" t="s">
        <v>41</v>
      </c>
      <c r="R4" s="6">
        <v>8199.9724137931044</v>
      </c>
    </row>
    <row r="5" spans="1:18" x14ac:dyDescent="0.3">
      <c r="A5" s="1">
        <v>42475</v>
      </c>
      <c r="B5">
        <f>SUMIF(DATA!B:B,A5,DATA!C:C)</f>
        <v>231496</v>
      </c>
      <c r="C5" s="5">
        <f>AVERAGEIF(DATA!P:P,WEEKDAY(A5),DATA!C:C)</f>
        <v>7600.2184873949582</v>
      </c>
      <c r="D5" s="6">
        <f>AVERAGEIF(DATA!B:B,A5,DATA!C:C)</f>
        <v>7716.5333333333338</v>
      </c>
      <c r="E5" s="6">
        <f t="shared" si="0"/>
        <v>116.31484593837558</v>
      </c>
      <c r="F5" s="7">
        <f t="shared" si="1"/>
        <v>1.5304145023104843E-2</v>
      </c>
      <c r="P5">
        <f t="shared" si="2"/>
        <v>16</v>
      </c>
      <c r="Q5" t="s">
        <v>42</v>
      </c>
      <c r="R5" s="6">
        <v>7485.363636363636</v>
      </c>
    </row>
    <row r="6" spans="1:18" x14ac:dyDescent="0.3">
      <c r="A6" s="1">
        <v>42476</v>
      </c>
      <c r="B6">
        <f>SUMIF(DATA!B:B,A6,DATA!C:C)</f>
        <v>246233</v>
      </c>
      <c r="C6" s="5">
        <f>AVERAGEIF(DATA!P:P,WEEKDAY(A6),DATA!C:C)</f>
        <v>8010.8067226890753</v>
      </c>
      <c r="D6" s="6">
        <f>AVERAGEIF(DATA!B:B,A6,DATA!C:C)</f>
        <v>8207.7666666666664</v>
      </c>
      <c r="E6" s="6">
        <f t="shared" si="0"/>
        <v>196.95994397759114</v>
      </c>
      <c r="F6" s="7">
        <f t="shared" si="1"/>
        <v>2.4586780182792367E-2</v>
      </c>
      <c r="P6">
        <f t="shared" si="2"/>
        <v>26</v>
      </c>
      <c r="Q6" t="s">
        <v>43</v>
      </c>
      <c r="R6" s="6">
        <v>7455.6428571428569</v>
      </c>
    </row>
    <row r="7" spans="1:18" x14ac:dyDescent="0.3">
      <c r="A7" s="1">
        <v>42477</v>
      </c>
      <c r="B7">
        <f>SUMIF(DATA!B:B,A7,DATA!C:C)</f>
        <v>189420</v>
      </c>
      <c r="C7" s="5">
        <f>AVERAGEIF(DATA!P:P,WEEKDAY(A7),DATA!C:C)</f>
        <v>6879.2222222222226</v>
      </c>
      <c r="D7" s="6">
        <f>AVERAGEIF(DATA!B:B,A7,DATA!C:C)</f>
        <v>6314</v>
      </c>
      <c r="E7" s="6">
        <f t="shared" si="0"/>
        <v>-565.22222222222263</v>
      </c>
      <c r="F7" s="7">
        <f t="shared" si="1"/>
        <v>-8.216368129472007E-2</v>
      </c>
      <c r="P7">
        <f t="shared" si="2"/>
        <v>3</v>
      </c>
      <c r="Q7" t="s">
        <v>44</v>
      </c>
      <c r="R7" s="6">
        <v>7600.2184873949582</v>
      </c>
    </row>
    <row r="8" spans="1:18" x14ac:dyDescent="0.3">
      <c r="A8" s="1">
        <v>42478</v>
      </c>
      <c r="B8">
        <f>SUMIF(DATA!B:B,A8,DATA!C:C)</f>
        <v>239305</v>
      </c>
      <c r="C8" s="5">
        <f>AVERAGEIF(DATA!P:P,WEEKDAY(A8),DATA!C:C)</f>
        <v>7793.0603448275861</v>
      </c>
      <c r="D8" s="6">
        <f>AVERAGEIF(DATA!B:B,A8,DATA!C:C)</f>
        <v>7976.833333333333</v>
      </c>
      <c r="E8" s="6">
        <f t="shared" si="0"/>
        <v>183.77298850574698</v>
      </c>
      <c r="F8" s="7">
        <f t="shared" si="1"/>
        <v>2.3581620104830892E-2</v>
      </c>
      <c r="P8">
        <f t="shared" si="2"/>
        <v>20</v>
      </c>
      <c r="Q8" t="s">
        <v>45</v>
      </c>
      <c r="R8" s="6">
        <v>8010.8067226890753</v>
      </c>
    </row>
    <row r="9" spans="1:18" x14ac:dyDescent="0.3">
      <c r="A9" s="1">
        <v>42479</v>
      </c>
      <c r="B9">
        <f>SUMIF(DATA!B:B,A9,DATA!C:C)</f>
        <v>246634</v>
      </c>
      <c r="C9" s="5">
        <f>AVERAGEIF(DATA!P:P,WEEKDAY(A9),DATA!C:C)</f>
        <v>8199.9724137931044</v>
      </c>
      <c r="D9" s="6">
        <f>AVERAGEIF(DATA!B:B,A9,DATA!C:C)</f>
        <v>8221.1333333333332</v>
      </c>
      <c r="E9" s="6">
        <f t="shared" si="0"/>
        <v>21.160919540228861</v>
      </c>
      <c r="F9" s="7">
        <f t="shared" si="1"/>
        <v>2.580608625540437E-3</v>
      </c>
      <c r="P9">
        <f t="shared" si="2"/>
        <v>27</v>
      </c>
    </row>
    <row r="10" spans="1:18" x14ac:dyDescent="0.3">
      <c r="A10" s="1">
        <v>42480</v>
      </c>
      <c r="B10">
        <f>SUMIF(DATA!B:B,A10,DATA!C:C)</f>
        <v>243750</v>
      </c>
      <c r="C10" s="5">
        <f>AVERAGEIF(DATA!P:P,WEEKDAY(A10),DATA!C:C)</f>
        <v>7485.363636363636</v>
      </c>
      <c r="D10" s="6">
        <f>AVERAGEIF(DATA!B:B,A10,DATA!C:C)</f>
        <v>8125</v>
      </c>
      <c r="E10" s="6">
        <f t="shared" si="0"/>
        <v>639.63636363636397</v>
      </c>
      <c r="F10" s="7">
        <f t="shared" si="1"/>
        <v>8.5451608593740458E-2</v>
      </c>
      <c r="P10">
        <f t="shared" si="2"/>
        <v>25</v>
      </c>
    </row>
    <row r="11" spans="1:18" x14ac:dyDescent="0.3">
      <c r="A11" s="1">
        <v>42481</v>
      </c>
      <c r="B11">
        <f>SUMIF(DATA!B:B,A11,DATA!C:C)</f>
        <v>242447</v>
      </c>
      <c r="C11" s="5">
        <f>AVERAGEIF(DATA!P:P,WEEKDAY(A11),DATA!C:C)</f>
        <v>7455.6428571428569</v>
      </c>
      <c r="D11" s="6">
        <f>AVERAGEIF(DATA!B:B,A11,DATA!C:C)</f>
        <v>8081.5666666666666</v>
      </c>
      <c r="E11" s="6">
        <f t="shared" si="0"/>
        <v>625.92380952380972</v>
      </c>
      <c r="F11" s="7">
        <f t="shared" si="1"/>
        <v>8.3953030143355756E-2</v>
      </c>
      <c r="P11">
        <f t="shared" si="2"/>
        <v>24</v>
      </c>
    </row>
    <row r="12" spans="1:18" x14ac:dyDescent="0.3">
      <c r="A12" s="1">
        <v>42482</v>
      </c>
      <c r="B12">
        <f>SUMIF(DATA!B:B,A12,DATA!C:C)</f>
        <v>227656</v>
      </c>
      <c r="C12" s="5">
        <f>AVERAGEIF(DATA!P:P,WEEKDAY(A12),DATA!C:C)</f>
        <v>7600.2184873949582</v>
      </c>
      <c r="D12" s="6">
        <f>AVERAGEIF(DATA!B:B,A12,DATA!C:C)</f>
        <v>7588.5333333333338</v>
      </c>
      <c r="E12" s="6">
        <f t="shared" si="0"/>
        <v>-11.685154061624416</v>
      </c>
      <c r="F12" s="7">
        <f t="shared" si="1"/>
        <v>-1.537476071379329E-3</v>
      </c>
      <c r="P12">
        <f t="shared" si="2"/>
        <v>14</v>
      </c>
      <c r="Q12">
        <f>MIN(B:B)</f>
        <v>73129</v>
      </c>
    </row>
    <row r="13" spans="1:18" x14ac:dyDescent="0.3">
      <c r="A13" s="1">
        <v>42483</v>
      </c>
      <c r="B13">
        <f>SUMIF(DATA!B:B,A13,DATA!C:C)</f>
        <v>240941</v>
      </c>
      <c r="C13" s="5">
        <f>AVERAGEIF(DATA!P:P,WEEKDAY(A13),DATA!C:C)</f>
        <v>8010.8067226890753</v>
      </c>
      <c r="D13" s="6">
        <f>AVERAGEIF(DATA!B:B,A13,DATA!C:C)</f>
        <v>8031.3666666666668</v>
      </c>
      <c r="E13" s="6">
        <f t="shared" si="0"/>
        <v>20.559943977591502</v>
      </c>
      <c r="F13" s="7">
        <f t="shared" si="1"/>
        <v>2.5665260303133763E-3</v>
      </c>
      <c r="P13">
        <f t="shared" si="2"/>
        <v>23</v>
      </c>
      <c r="Q13" s="1">
        <f>INDEX(A:A,MATCH(Q12,B:B,0))</f>
        <v>42502</v>
      </c>
    </row>
    <row r="14" spans="1:18" x14ac:dyDescent="0.3">
      <c r="A14" s="1">
        <v>42484</v>
      </c>
      <c r="B14">
        <f>SUMIF(DATA!B:B,A14,DATA!C:C)</f>
        <v>218245</v>
      </c>
      <c r="C14" s="5">
        <f>AVERAGEIF(DATA!P:P,WEEKDAY(A14),DATA!C:C)</f>
        <v>6879.2222222222226</v>
      </c>
      <c r="D14" s="6">
        <f>AVERAGEIF(DATA!B:B,A14,DATA!C:C)</f>
        <v>7274.833333333333</v>
      </c>
      <c r="E14" s="6">
        <f t="shared" si="0"/>
        <v>395.6111111111104</v>
      </c>
      <c r="F14" s="7">
        <f t="shared" si="1"/>
        <v>5.7508116227609651E-2</v>
      </c>
      <c r="P14">
        <f t="shared" si="2"/>
        <v>12</v>
      </c>
    </row>
    <row r="15" spans="1:18" x14ac:dyDescent="0.3">
      <c r="A15" s="1">
        <v>42485</v>
      </c>
      <c r="B15">
        <f>SUMIF(DATA!B:B,A15,DATA!C:C)</f>
        <v>237538</v>
      </c>
      <c r="C15" s="5">
        <f>AVERAGEIF(DATA!P:P,WEEKDAY(A15),DATA!C:C)</f>
        <v>7793.0603448275861</v>
      </c>
      <c r="D15" s="6">
        <f>AVERAGEIF(DATA!B:B,A15,DATA!C:C)</f>
        <v>7917.9333333333334</v>
      </c>
      <c r="E15" s="6">
        <f t="shared" si="0"/>
        <v>124.87298850574734</v>
      </c>
      <c r="F15" s="7">
        <f t="shared" si="1"/>
        <v>1.602361369992833E-2</v>
      </c>
      <c r="P15">
        <f t="shared" si="2"/>
        <v>19</v>
      </c>
    </row>
    <row r="16" spans="1:18" x14ac:dyDescent="0.3">
      <c r="A16" s="1">
        <v>42486</v>
      </c>
      <c r="B16">
        <f>SUMIF(DATA!B:B,A16,DATA!C:C)</f>
        <v>240146</v>
      </c>
      <c r="C16" s="5">
        <f>AVERAGEIF(DATA!P:P,WEEKDAY(A16),DATA!C:C)</f>
        <v>8199.9724137931044</v>
      </c>
      <c r="D16" s="6">
        <f>AVERAGEIF(DATA!B:B,A16,DATA!C:C)</f>
        <v>8004.8666666666668</v>
      </c>
      <c r="E16" s="6">
        <f t="shared" si="0"/>
        <v>-195.10574712643756</v>
      </c>
      <c r="F16" s="7">
        <f t="shared" si="1"/>
        <v>-2.3793463841201734E-2</v>
      </c>
      <c r="P16">
        <f t="shared" si="2"/>
        <v>21</v>
      </c>
    </row>
    <row r="17" spans="1:16" x14ac:dyDescent="0.3">
      <c r="A17" s="1">
        <v>42487</v>
      </c>
      <c r="B17">
        <f>SUMIF(DATA!B:B,A17,DATA!C:C)</f>
        <v>236861</v>
      </c>
      <c r="C17" s="5">
        <f>AVERAGEIF(DATA!P:P,WEEKDAY(A17),DATA!C:C)</f>
        <v>7485.363636363636</v>
      </c>
      <c r="D17" s="6">
        <f>AVERAGEIF(DATA!B:B,A17,DATA!C:C)</f>
        <v>7895.3666666666668</v>
      </c>
      <c r="E17" s="6">
        <f t="shared" si="0"/>
        <v>410.00303030303076</v>
      </c>
      <c r="F17" s="7">
        <f t="shared" si="1"/>
        <v>5.477396292562875E-2</v>
      </c>
      <c r="P17">
        <f t="shared" si="2"/>
        <v>18</v>
      </c>
    </row>
    <row r="18" spans="1:16" x14ac:dyDescent="0.3">
      <c r="A18" s="1">
        <v>42488</v>
      </c>
      <c r="B18">
        <f>SUMIF(DATA!B:B,A18,DATA!C:C)</f>
        <v>234839</v>
      </c>
      <c r="C18" s="5">
        <f>AVERAGEIF(DATA!P:P,WEEKDAY(A18),DATA!C:C)</f>
        <v>7455.6428571428569</v>
      </c>
      <c r="D18" s="6">
        <f>AVERAGEIF(DATA!B:B,A18,DATA!C:C)</f>
        <v>7827.9666666666662</v>
      </c>
      <c r="E18" s="6">
        <f t="shared" si="0"/>
        <v>372.32380952380936</v>
      </c>
      <c r="F18" s="7">
        <f t="shared" si="1"/>
        <v>4.9938525310007975E-2</v>
      </c>
      <c r="P18">
        <f t="shared" si="2"/>
        <v>17</v>
      </c>
    </row>
    <row r="19" spans="1:16" x14ac:dyDescent="0.3">
      <c r="A19" s="1">
        <v>42489</v>
      </c>
      <c r="B19">
        <f>SUMIF(DATA!B:B,A19,DATA!C:C)</f>
        <v>227987</v>
      </c>
      <c r="C19" s="5">
        <f>AVERAGEIF(DATA!P:P,WEEKDAY(A19),DATA!C:C)</f>
        <v>7600.2184873949582</v>
      </c>
      <c r="D19" s="6">
        <f>AVERAGEIF(DATA!B:B,A19,DATA!C:C)</f>
        <v>7599.5666666666666</v>
      </c>
      <c r="E19" s="6">
        <f t="shared" si="0"/>
        <v>-0.65182072829156823</v>
      </c>
      <c r="F19" s="7">
        <f t="shared" si="1"/>
        <v>-8.5763419745421565E-5</v>
      </c>
      <c r="P19">
        <f t="shared" si="2"/>
        <v>15</v>
      </c>
    </row>
    <row r="20" spans="1:16" x14ac:dyDescent="0.3">
      <c r="A20" s="1">
        <v>42490</v>
      </c>
      <c r="B20">
        <f>SUMIF(DATA!B:B,A20,DATA!C:C)</f>
        <v>258726</v>
      </c>
      <c r="C20" s="5">
        <f>AVERAGEIF(DATA!P:P,WEEKDAY(A20),DATA!C:C)</f>
        <v>8010.8067226890753</v>
      </c>
      <c r="D20" s="6">
        <f>AVERAGEIF(DATA!B:B,A20,DATA!C:C)</f>
        <v>8624.2000000000007</v>
      </c>
      <c r="E20" s="6">
        <f t="shared" si="0"/>
        <v>613.39327731092544</v>
      </c>
      <c r="F20" s="7">
        <f t="shared" si="1"/>
        <v>7.6570724840184567E-2</v>
      </c>
      <c r="P20">
        <f t="shared" si="2"/>
        <v>31</v>
      </c>
    </row>
    <row r="21" spans="1:16" x14ac:dyDescent="0.3">
      <c r="A21" s="1">
        <v>42491</v>
      </c>
      <c r="B21">
        <f>SUMIF(DATA!B:B,A21,DATA!C:C)</f>
        <v>206870</v>
      </c>
      <c r="C21" s="5">
        <f>AVERAGEIF(DATA!P:P,WEEKDAY(A21),DATA!C:C)</f>
        <v>6879.2222222222226</v>
      </c>
      <c r="D21" s="6">
        <f>AVERAGEIF(DATA!B:B,A21,DATA!C:C)</f>
        <v>6895.666666666667</v>
      </c>
      <c r="E21" s="6">
        <f t="shared" si="0"/>
        <v>16.444444444444343</v>
      </c>
      <c r="F21" s="7">
        <f t="shared" si="1"/>
        <v>2.3904511168897358E-3</v>
      </c>
      <c r="P21">
        <f t="shared" si="2"/>
        <v>8</v>
      </c>
    </row>
    <row r="22" spans="1:16" x14ac:dyDescent="0.3">
      <c r="A22" s="1">
        <v>42492</v>
      </c>
      <c r="B22">
        <f>SUMIF(DATA!B:B,A22,DATA!C:C)</f>
        <v>204434</v>
      </c>
      <c r="C22" s="5">
        <f>AVERAGEIF(DATA!P:P,WEEKDAY(A22),DATA!C:C)</f>
        <v>7793.0603448275861</v>
      </c>
      <c r="D22" s="6">
        <f>AVERAGEIF(DATA!B:B,A22,DATA!C:C)</f>
        <v>7049.4482758620688</v>
      </c>
      <c r="E22" s="6">
        <f t="shared" si="0"/>
        <v>-743.61206896551721</v>
      </c>
      <c r="F22" s="7">
        <f t="shared" si="1"/>
        <v>-9.5419775551855879E-2</v>
      </c>
      <c r="P22">
        <f t="shared" si="2"/>
        <v>6</v>
      </c>
    </row>
    <row r="23" spans="1:16" x14ac:dyDescent="0.3">
      <c r="A23" s="1">
        <v>42493</v>
      </c>
      <c r="B23">
        <f>SUMIF(DATA!B:B,A23,DATA!C:C)</f>
        <v>248203</v>
      </c>
      <c r="C23" s="5">
        <f>AVERAGEIF(DATA!P:P,WEEKDAY(A23),DATA!C:C)</f>
        <v>8199.9724137931044</v>
      </c>
      <c r="D23" s="6">
        <f>AVERAGEIF(DATA!B:B,A23,DATA!C:C)</f>
        <v>8558.7241379310344</v>
      </c>
      <c r="E23" s="6">
        <f t="shared" si="0"/>
        <v>358.75172413793007</v>
      </c>
      <c r="F23" s="7">
        <f t="shared" si="1"/>
        <v>4.3750357444432009E-2</v>
      </c>
      <c r="P23">
        <f t="shared" si="2"/>
        <v>29</v>
      </c>
    </row>
    <row r="24" spans="1:16" x14ac:dyDescent="0.3">
      <c r="A24" s="1">
        <v>42494</v>
      </c>
      <c r="B24">
        <f>SUMIF(DATA!B:B,A24,DATA!C:C)</f>
        <v>196149</v>
      </c>
      <c r="C24" s="5">
        <f>AVERAGEIF(DATA!P:P,WEEKDAY(A24),DATA!C:C)</f>
        <v>7485.363636363636</v>
      </c>
      <c r="D24" s="6">
        <f>AVERAGEIF(DATA!B:B,A24,DATA!C:C)</f>
        <v>6763.7586206896549</v>
      </c>
      <c r="E24" s="6">
        <f t="shared" si="0"/>
        <v>-721.60501567398114</v>
      </c>
      <c r="F24" s="7">
        <f t="shared" si="1"/>
        <v>-9.6402132311708799E-2</v>
      </c>
      <c r="P24">
        <f t="shared" si="2"/>
        <v>5</v>
      </c>
    </row>
    <row r="25" spans="1:16" x14ac:dyDescent="0.3">
      <c r="A25" s="1">
        <v>42495</v>
      </c>
      <c r="B25">
        <f>SUMIF(DATA!B:B,A25,DATA!C:C)</f>
        <v>253200</v>
      </c>
      <c r="C25" s="5">
        <f>AVERAGEIF(DATA!P:P,WEEKDAY(A25),DATA!C:C)</f>
        <v>7455.6428571428569</v>
      </c>
      <c r="D25" s="6">
        <f>AVERAGEIF(DATA!B:B,A25,DATA!C:C)</f>
        <v>8731.0344827586214</v>
      </c>
      <c r="E25" s="6">
        <f t="shared" si="0"/>
        <v>1275.3916256157645</v>
      </c>
      <c r="F25" s="7">
        <f t="shared" si="1"/>
        <v>0.17106393775204509</v>
      </c>
      <c r="P25">
        <f t="shared" si="2"/>
        <v>30</v>
      </c>
    </row>
    <row r="26" spans="1:16" x14ac:dyDescent="0.3">
      <c r="A26" s="1">
        <v>42496</v>
      </c>
      <c r="B26">
        <f>SUMIF(DATA!B:B,A26,DATA!C:C)</f>
        <v>217287</v>
      </c>
      <c r="C26" s="5">
        <f>AVERAGEIF(DATA!P:P,WEEKDAY(A26),DATA!C:C)</f>
        <v>7600.2184873949582</v>
      </c>
      <c r="D26" s="6">
        <f>AVERAGEIF(DATA!B:B,A26,DATA!C:C)</f>
        <v>7492.6551724137935</v>
      </c>
      <c r="E26" s="6">
        <f t="shared" si="0"/>
        <v>-107.56331498116469</v>
      </c>
      <c r="F26" s="7">
        <f t="shared" si="1"/>
        <v>-1.4152660895151881E-2</v>
      </c>
      <c r="P26">
        <f t="shared" si="2"/>
        <v>11</v>
      </c>
    </row>
    <row r="27" spans="1:16" x14ac:dyDescent="0.3">
      <c r="A27" s="1">
        <v>42497</v>
      </c>
      <c r="B27">
        <f>SUMIF(DATA!B:B,A27,DATA!C:C)</f>
        <v>207386</v>
      </c>
      <c r="C27" s="5">
        <f>AVERAGEIF(DATA!P:P,WEEKDAY(A27),DATA!C:C)</f>
        <v>8010.8067226890753</v>
      </c>
      <c r="D27" s="6">
        <f>AVERAGEIF(DATA!B:B,A27,DATA!C:C)</f>
        <v>7151.2413793103451</v>
      </c>
      <c r="E27" s="6">
        <f t="shared" si="0"/>
        <v>-859.56534337873018</v>
      </c>
      <c r="F27" s="7">
        <f t="shared" si="1"/>
        <v>-0.10730072177926553</v>
      </c>
      <c r="P27">
        <f t="shared" si="2"/>
        <v>9</v>
      </c>
    </row>
    <row r="28" spans="1:16" x14ac:dyDescent="0.3">
      <c r="A28" s="1">
        <v>42498</v>
      </c>
      <c r="B28">
        <f>SUMIF(DATA!B:B,A28,DATA!C:C)</f>
        <v>190334</v>
      </c>
      <c r="C28" s="5">
        <f>AVERAGEIF(DATA!P:P,WEEKDAY(A28),DATA!C:C)</f>
        <v>6879.2222222222226</v>
      </c>
      <c r="D28" s="6">
        <f>AVERAGEIF(DATA!B:B,A28,DATA!C:C)</f>
        <v>7049.4074074074078</v>
      </c>
      <c r="E28" s="6">
        <f t="shared" si="0"/>
        <v>170.18518518518522</v>
      </c>
      <c r="F28" s="7">
        <f t="shared" si="1"/>
        <v>2.4739015500244932E-2</v>
      </c>
      <c r="P28">
        <f t="shared" si="2"/>
        <v>4</v>
      </c>
    </row>
    <row r="29" spans="1:16" x14ac:dyDescent="0.3">
      <c r="A29" s="1">
        <v>42499</v>
      </c>
      <c r="B29">
        <f>SUMIF(DATA!B:B,A29,DATA!C:C)</f>
        <v>222718</v>
      </c>
      <c r="C29" s="5">
        <f>AVERAGEIF(DATA!P:P,WEEKDAY(A29),DATA!C:C)</f>
        <v>7793.0603448275861</v>
      </c>
      <c r="D29" s="6">
        <f>AVERAGEIF(DATA!B:B,A29,DATA!C:C)</f>
        <v>8248.8148148148157</v>
      </c>
      <c r="E29" s="6">
        <f t="shared" si="0"/>
        <v>455.75446998722964</v>
      </c>
      <c r="F29" s="7">
        <f t="shared" si="1"/>
        <v>5.8482091735594377E-2</v>
      </c>
      <c r="P29">
        <f t="shared" si="2"/>
        <v>13</v>
      </c>
    </row>
    <row r="30" spans="1:16" x14ac:dyDescent="0.3">
      <c r="A30" s="1">
        <v>42500</v>
      </c>
      <c r="B30">
        <f>SUMIF(DATA!B:B,A30,DATA!C:C)</f>
        <v>206737</v>
      </c>
      <c r="C30" s="5">
        <f>AVERAGEIF(DATA!P:P,WEEKDAY(A30),DATA!C:C)</f>
        <v>8199.9724137931044</v>
      </c>
      <c r="D30" s="6">
        <f>AVERAGEIF(DATA!B:B,A30,DATA!C:C)</f>
        <v>7951.4230769230771</v>
      </c>
      <c r="E30" s="6">
        <f t="shared" si="0"/>
        <v>-248.54933687002722</v>
      </c>
      <c r="F30" s="7">
        <f t="shared" si="1"/>
        <v>-3.0310996711640725E-2</v>
      </c>
      <c r="P30">
        <f t="shared" si="2"/>
        <v>7</v>
      </c>
    </row>
    <row r="31" spans="1:16" x14ac:dyDescent="0.3">
      <c r="A31" s="1">
        <v>42501</v>
      </c>
      <c r="B31">
        <f>SUMIF(DATA!B:B,A31,DATA!C:C)</f>
        <v>180468</v>
      </c>
      <c r="C31" s="5">
        <f>AVERAGEIF(DATA!P:P,WEEKDAY(A31),DATA!C:C)</f>
        <v>7485.363636363636</v>
      </c>
      <c r="D31" s="6">
        <f>AVERAGEIF(DATA!B:B,A31,DATA!C:C)</f>
        <v>7519.5</v>
      </c>
      <c r="E31" s="6">
        <f t="shared" si="0"/>
        <v>34.136363636363967</v>
      </c>
      <c r="F31" s="7">
        <f t="shared" si="1"/>
        <v>4.5604148702316216E-3</v>
      </c>
      <c r="P31">
        <f t="shared" si="2"/>
        <v>2</v>
      </c>
    </row>
    <row r="32" spans="1:16" x14ac:dyDescent="0.3">
      <c r="A32" s="1">
        <v>42502</v>
      </c>
      <c r="B32">
        <f>SUMIF(DATA!B:B,A32,DATA!C:C)</f>
        <v>73129</v>
      </c>
      <c r="C32" s="5">
        <f>AVERAGEIF(DATA!P:P,WEEKDAY(A32),DATA!C:C)</f>
        <v>7455.6428571428569</v>
      </c>
      <c r="D32" s="6">
        <f>AVERAGEIF(DATA!B:B,A32,DATA!C:C)</f>
        <v>3482.3333333333335</v>
      </c>
      <c r="E32" s="6">
        <f t="shared" si="0"/>
        <v>-3973.3095238095234</v>
      </c>
      <c r="F32" s="7">
        <f t="shared" si="1"/>
        <v>-0.53292648265775044</v>
      </c>
      <c r="P32">
        <f t="shared" si="2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5F73-0F8B-42AC-B4CC-59D29895FD4A}">
  <dimension ref="A1:R32"/>
  <sheetViews>
    <sheetView topLeftCell="A6" workbookViewId="0">
      <selection sqref="A1:A32"/>
    </sheetView>
  </sheetViews>
  <sheetFormatPr defaultRowHeight="14.4" x14ac:dyDescent="0.3"/>
  <cols>
    <col min="1" max="1" width="10.88671875" bestFit="1" customWidth="1"/>
    <col min="2" max="2" width="17.5546875" bestFit="1" customWidth="1"/>
    <col min="3" max="3" width="20.6640625" bestFit="1" customWidth="1"/>
    <col min="4" max="4" width="16.33203125" bestFit="1" customWidth="1"/>
    <col min="5" max="5" width="19.21875" style="8" bestFit="1" customWidth="1"/>
    <col min="6" max="6" width="22.44140625" style="8" bestFit="1" customWidth="1"/>
    <col min="7" max="7" width="18.109375" style="8" bestFit="1" customWidth="1"/>
    <col min="8" max="8" width="15.44140625" style="8" bestFit="1" customWidth="1"/>
    <col min="9" max="9" width="18.6640625" style="8" bestFit="1" customWidth="1"/>
    <col min="10" max="10" width="14.33203125" style="8" bestFit="1" customWidth="1"/>
    <col min="11" max="11" width="18.21875" style="8" bestFit="1" customWidth="1"/>
    <col min="12" max="12" width="21.44140625" style="8" bestFit="1" customWidth="1"/>
    <col min="13" max="13" width="16" style="8" bestFit="1" customWidth="1"/>
    <col min="14" max="14" width="17.44140625" style="8" bestFit="1" customWidth="1"/>
    <col min="15" max="15" width="14.21875" style="8" bestFit="1" customWidth="1"/>
    <col min="16" max="16" width="17.44140625" style="8" bestFit="1" customWidth="1"/>
    <col min="17" max="17" width="13.109375" style="8" bestFit="1" customWidth="1"/>
    <col min="18" max="18" width="17.44140625" style="8" bestFit="1" customWidth="1"/>
    <col min="19" max="19" width="15.44140625" bestFit="1" customWidth="1"/>
    <col min="20" max="20" width="18.6640625" bestFit="1" customWidth="1"/>
    <col min="21" max="21" width="14.33203125" bestFit="1" customWidth="1"/>
    <col min="22" max="22" width="18.6640625" bestFit="1" customWidth="1"/>
  </cols>
  <sheetData>
    <row r="1" spans="1:10" x14ac:dyDescent="0.3">
      <c r="A1" t="s">
        <v>1</v>
      </c>
      <c r="B1" t="s">
        <v>58</v>
      </c>
      <c r="C1" t="s">
        <v>59</v>
      </c>
      <c r="D1" t="s">
        <v>60</v>
      </c>
      <c r="E1" s="8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</row>
    <row r="2" spans="1:10" x14ac:dyDescent="0.3">
      <c r="A2" s="1">
        <v>42472</v>
      </c>
      <c r="B2" s="8">
        <f>AVERAGEIF(DATA!$P:$P, WEEKDAY($A2), DATA!G:G)</f>
        <v>1.6317931084797306</v>
      </c>
      <c r="C2" s="8">
        <f>AVERAGEIF(DATA!$P:$P, WEEKDAY($A2), DATA!H:H)</f>
        <v>0.61303448206905664</v>
      </c>
      <c r="D2" s="8">
        <f>AVERAGEIF(DATA!$P:$P, WEEKDAY($A2), DATA!I:I)</f>
        <v>3.4850344769528201</v>
      </c>
      <c r="E2" s="8">
        <f>AVERAGEIF(DATA!$B:$B, $A2,DATA!G:G)</f>
        <v>1.7613333473602943</v>
      </c>
      <c r="F2" s="8">
        <f>AVERAGEIF(DATA!$B:$B, $A2,DATA!H:H)</f>
        <v>0.35533333172400783</v>
      </c>
      <c r="G2" s="8">
        <f>AVERAGEIF(DATA!$B:$B, $A2,DATA!I:I)</f>
        <v>3.4266666601101559</v>
      </c>
      <c r="H2" s="7">
        <f>(E2/B2)-1</f>
        <v>7.9385210176093235E-2</v>
      </c>
      <c r="I2" s="7">
        <f>(F2/C2)-1</f>
        <v>-0.42036974735137245</v>
      </c>
      <c r="J2" s="7">
        <f>(G2/D2)-1</f>
        <v>-1.6748131827292179E-2</v>
      </c>
    </row>
    <row r="3" spans="1:10" x14ac:dyDescent="0.3">
      <c r="A3" s="1">
        <v>42473</v>
      </c>
      <c r="B3" s="8">
        <f>AVERAGEIF(DATA!$P:$P, WEEKDAY($A3), DATA!G:G)</f>
        <v>1.608951050371348</v>
      </c>
      <c r="C3" s="8">
        <f>AVERAGEIF(DATA!$P:$P, WEEKDAY($A3), DATA!H:H)</f>
        <v>0.51209790164513613</v>
      </c>
      <c r="D3" s="8">
        <f>AVERAGEIF(DATA!$P:$P, WEEKDAY($A3), DATA!I:I)</f>
        <v>3.2479021037192819</v>
      </c>
      <c r="E3" s="8">
        <f>AVERAGEIF(DATA!$B:$B, $A3,DATA!G:G)</f>
        <v>1.2650000143796205</v>
      </c>
      <c r="F3" s="8">
        <f>AVERAGEIF(DATA!$B:$B, $A3,DATA!H:H)</f>
        <v>0.37633333578705785</v>
      </c>
      <c r="G3" s="8">
        <f>AVERAGEIF(DATA!$B:$B, $A3,DATA!I:I)</f>
        <v>3.1520000040531149</v>
      </c>
      <c r="H3" s="7">
        <f t="shared" ref="H3:J32" si="0">(E3/B3)-1</f>
        <v>-0.2137734618541336</v>
      </c>
      <c r="I3" s="7">
        <f t="shared" si="0"/>
        <v>-0.26511447405257638</v>
      </c>
      <c r="J3" s="7">
        <f t="shared" si="0"/>
        <v>-2.9527398487887435E-2</v>
      </c>
    </row>
    <row r="4" spans="1:10" x14ac:dyDescent="0.3">
      <c r="A4" s="1">
        <v>42474</v>
      </c>
      <c r="B4" s="8">
        <f>AVERAGEIF(DATA!$P:$P, WEEKDAY($A4), DATA!G:G)</f>
        <v>1.3860714356548023</v>
      </c>
      <c r="C4" s="8">
        <f>AVERAGEIF(DATA!$P:$P, WEEKDAY($A4), DATA!H:H)</f>
        <v>0.4806428557527917</v>
      </c>
      <c r="D4" s="8">
        <f>AVERAGEIF(DATA!$P:$P, WEEKDAY($A4), DATA!I:I)</f>
        <v>3.3504999969154596</v>
      </c>
      <c r="E4" s="8">
        <f>AVERAGEIF(DATA!$B:$B, $A4,DATA!G:G)</f>
        <v>1.5956666752696054</v>
      </c>
      <c r="F4" s="8">
        <f>AVERAGEIF(DATA!$B:$B, $A4,DATA!H:H)</f>
        <v>0.43633333444595357</v>
      </c>
      <c r="G4" s="8">
        <f>AVERAGEIF(DATA!$B:$B, $A4,DATA!I:I)</f>
        <v>3.7760000039512911</v>
      </c>
      <c r="H4" s="7">
        <f t="shared" si="0"/>
        <v>0.1512153228349209</v>
      </c>
      <c r="I4" s="7">
        <f t="shared" si="0"/>
        <v>-9.2188036868746881E-2</v>
      </c>
      <c r="J4" s="7">
        <f t="shared" si="0"/>
        <v>0.12699597296748411</v>
      </c>
    </row>
    <row r="5" spans="1:10" x14ac:dyDescent="0.3">
      <c r="A5" s="1">
        <v>42475</v>
      </c>
      <c r="B5" s="8">
        <f>AVERAGEIF(DATA!$P:$P, WEEKDAY($A5), DATA!G:G)</f>
        <v>1.3722689014961229</v>
      </c>
      <c r="C5" s="8">
        <f>AVERAGEIF(DATA!$P:$P, WEEKDAY($A5), DATA!H:H)</f>
        <v>0.47949579804196568</v>
      </c>
      <c r="D5" s="8">
        <f>AVERAGEIF(DATA!$P:$P, WEEKDAY($A5), DATA!I:I)</f>
        <v>3.552773091769895</v>
      </c>
      <c r="E5" s="8">
        <f>AVERAGEIF(DATA!$B:$B, $A5,DATA!G:G)</f>
        <v>1.1520000014454115</v>
      </c>
      <c r="F5" s="8">
        <f>AVERAGEIF(DATA!$B:$B, $A5,DATA!H:H)</f>
        <v>0.38833333315948654</v>
      </c>
      <c r="G5" s="8">
        <f>AVERAGEIF(DATA!$B:$B, $A5,DATA!I:I)</f>
        <v>3.823000005880993</v>
      </c>
      <c r="H5" s="7">
        <f t="shared" si="0"/>
        <v>-0.16051438592724954</v>
      </c>
      <c r="I5" s="7">
        <f t="shared" si="0"/>
        <v>-0.19012150941623174</v>
      </c>
      <c r="J5" s="7">
        <f t="shared" si="0"/>
        <v>7.6060842370453408E-2</v>
      </c>
    </row>
    <row r="6" spans="1:10" x14ac:dyDescent="0.3">
      <c r="A6" s="1">
        <v>42476</v>
      </c>
      <c r="B6" s="8">
        <f>AVERAGEIF(DATA!$P:$P, WEEKDAY($A6), DATA!G:G)</f>
        <v>1.4878991417774634</v>
      </c>
      <c r="C6" s="8">
        <f>AVERAGEIF(DATA!$P:$P, WEEKDAY($A6), DATA!H:H)</f>
        <v>0.62294117254870252</v>
      </c>
      <c r="D6" s="8">
        <f>AVERAGEIF(DATA!$P:$P, WEEKDAY($A6), DATA!I:I)</f>
        <v>3.6157142803417286</v>
      </c>
      <c r="E6" s="8">
        <f>AVERAGEIF(DATA!$B:$B, $A6,DATA!G:G)</f>
        <v>1.9306666374206556</v>
      </c>
      <c r="F6" s="8">
        <f>AVERAGEIF(DATA!$B:$B, $A6,DATA!H:H)</f>
        <v>0.51033333701392014</v>
      </c>
      <c r="G6" s="8">
        <f>AVERAGEIF(DATA!$B:$B, $A6,DATA!I:I)</f>
        <v>3.4146666578327625</v>
      </c>
      <c r="H6" s="7">
        <f t="shared" si="0"/>
        <v>0.29757897105462172</v>
      </c>
      <c r="I6" s="7">
        <f t="shared" si="0"/>
        <v>-0.18076800907870405</v>
      </c>
      <c r="J6" s="7">
        <f t="shared" si="0"/>
        <v>-5.5603846687234615E-2</v>
      </c>
    </row>
    <row r="7" spans="1:10" x14ac:dyDescent="0.3">
      <c r="A7" s="1">
        <v>42477</v>
      </c>
      <c r="B7" s="8">
        <f>AVERAGEIF(DATA!$P:$P, WEEKDAY($A7), DATA!G:G)</f>
        <v>1.4448718009277792</v>
      </c>
      <c r="C7" s="8">
        <f>AVERAGEIF(DATA!$P:$P, WEEKDAY($A7), DATA!H:H)</f>
        <v>0.63384614923061466</v>
      </c>
      <c r="D7" s="8">
        <f>AVERAGEIF(DATA!$P:$P, WEEKDAY($A7), DATA!I:I)</f>
        <v>2.8784615547579326</v>
      </c>
      <c r="E7" s="8">
        <f>AVERAGEIF(DATA!$B:$B, $A7,DATA!G:G)</f>
        <v>1.0379999880989395</v>
      </c>
      <c r="F7" s="8">
        <f>AVERAGEIF(DATA!$B:$B, $A7,DATA!H:H)</f>
        <v>0.51633333017428729</v>
      </c>
      <c r="G7" s="8">
        <f>AVERAGEIF(DATA!$B:$B, $A7,DATA!I:I)</f>
        <v>2.8240000058586392</v>
      </c>
      <c r="H7" s="7">
        <f t="shared" si="0"/>
        <v>-0.2815971718512188</v>
      </c>
      <c r="I7" s="7">
        <f t="shared" si="0"/>
        <v>-0.18539643918160376</v>
      </c>
      <c r="J7" s="7">
        <f t="shared" si="0"/>
        <v>-1.8920366961049595E-2</v>
      </c>
    </row>
    <row r="8" spans="1:10" x14ac:dyDescent="0.3">
      <c r="A8" s="1">
        <v>42478</v>
      </c>
      <c r="B8" s="8">
        <f>AVERAGEIF(DATA!$P:$P, WEEKDAY($A8), DATA!G:G)</f>
        <v>1.5605172505281093</v>
      </c>
      <c r="C8" s="8">
        <f>AVERAGEIF(DATA!$P:$P, WEEKDAY($A8), DATA!H:H)</f>
        <v>0.56810344649671485</v>
      </c>
      <c r="D8" s="8">
        <f>AVERAGEIF(DATA!$P:$P, WEEKDAY($A8), DATA!I:I)</f>
        <v>3.3759482768203677</v>
      </c>
      <c r="E8" s="8">
        <f>AVERAGEIF(DATA!$B:$B, $A8,DATA!G:G)</f>
        <v>1.7156666879852609</v>
      </c>
      <c r="F8" s="8">
        <f>AVERAGEIF(DATA!$B:$B, $A8,DATA!H:H)</f>
        <v>0.69266666546463951</v>
      </c>
      <c r="G8" s="8">
        <f>AVERAGEIF(DATA!$B:$B, $A8,DATA!I:I)</f>
        <v>3.3136666722595698</v>
      </c>
      <c r="H8" s="7">
        <f t="shared" si="0"/>
        <v>9.9421802229130218E-2</v>
      </c>
      <c r="I8" s="7">
        <f t="shared" si="0"/>
        <v>0.21926150903688457</v>
      </c>
      <c r="J8" s="7">
        <f t="shared" si="0"/>
        <v>-1.8448625231740179E-2</v>
      </c>
    </row>
    <row r="9" spans="1:10" x14ac:dyDescent="0.3">
      <c r="A9" s="1">
        <v>42479</v>
      </c>
      <c r="B9" s="8">
        <f>AVERAGEIF(DATA!$P:$P, WEEKDAY($A9), DATA!G:G)</f>
        <v>1.6317931084797306</v>
      </c>
      <c r="C9" s="8">
        <f>AVERAGEIF(DATA!$P:$P, WEEKDAY($A9), DATA!H:H)</f>
        <v>0.61303448206905664</v>
      </c>
      <c r="D9" s="8">
        <f>AVERAGEIF(DATA!$P:$P, WEEKDAY($A9), DATA!I:I)</f>
        <v>3.4850344769528201</v>
      </c>
      <c r="E9" s="8">
        <f>AVERAGEIF(DATA!$B:$B, $A9,DATA!G:G)</f>
        <v>2.0086666639894255</v>
      </c>
      <c r="F9" s="8">
        <f>AVERAGEIF(DATA!$B:$B, $A9,DATA!H:H)</f>
        <v>0.55366667161385263</v>
      </c>
      <c r="G9" s="8">
        <f>AVERAGEIF(DATA!$B:$B, $A9,DATA!I:I)</f>
        <v>3.4536666591962168</v>
      </c>
      <c r="H9" s="7">
        <f t="shared" si="0"/>
        <v>0.23095670250796152</v>
      </c>
      <c r="I9" s="7">
        <f t="shared" si="0"/>
        <v>-9.6842530382355241E-2</v>
      </c>
      <c r="J9" s="7">
        <f t="shared" si="0"/>
        <v>-9.0007194947552271E-3</v>
      </c>
    </row>
    <row r="10" spans="1:10" x14ac:dyDescent="0.3">
      <c r="A10" s="1">
        <v>42480</v>
      </c>
      <c r="B10" s="8">
        <f>AVERAGEIF(DATA!$P:$P, WEEKDAY($A10), DATA!G:G)</f>
        <v>1.608951050371348</v>
      </c>
      <c r="C10" s="8">
        <f>AVERAGEIF(DATA!$P:$P, WEEKDAY($A10), DATA!H:H)</f>
        <v>0.51209790164513613</v>
      </c>
      <c r="D10" s="8">
        <f>AVERAGEIF(DATA!$P:$P, WEEKDAY($A10), DATA!I:I)</f>
        <v>3.2479021037192819</v>
      </c>
      <c r="E10" s="8">
        <f>AVERAGEIF(DATA!$B:$B, $A10,DATA!G:G)</f>
        <v>1.9523333405454963</v>
      </c>
      <c r="F10" s="8">
        <f>AVERAGEIF(DATA!$B:$B, $A10,DATA!H:H)</f>
        <v>0.58799999579787254</v>
      </c>
      <c r="G10" s="8">
        <f>AVERAGEIF(DATA!$B:$B, $A10,DATA!I:I)</f>
        <v>3.4180000268543766</v>
      </c>
      <c r="H10" s="7">
        <f t="shared" si="0"/>
        <v>0.21341997327693418</v>
      </c>
      <c r="I10" s="7">
        <f t="shared" si="0"/>
        <v>0.14821793627526647</v>
      </c>
      <c r="J10" s="7">
        <f t="shared" si="0"/>
        <v>5.2371628732377662E-2</v>
      </c>
    </row>
    <row r="11" spans="1:10" x14ac:dyDescent="0.3">
      <c r="A11" s="1">
        <v>42481</v>
      </c>
      <c r="B11" s="8">
        <f>AVERAGEIF(DATA!$P:$P, WEEKDAY($A11), DATA!G:G)</f>
        <v>1.3860714356548023</v>
      </c>
      <c r="C11" s="8">
        <f>AVERAGEIF(DATA!$P:$P, WEEKDAY($A11), DATA!H:H)</f>
        <v>0.4806428557527917</v>
      </c>
      <c r="D11" s="8">
        <f>AVERAGEIF(DATA!$P:$P, WEEKDAY($A11), DATA!I:I)</f>
        <v>3.3504999969154596</v>
      </c>
      <c r="E11" s="8">
        <f>AVERAGEIF(DATA!$B:$B, $A11,DATA!G:G)</f>
        <v>1.7933333482593286</v>
      </c>
      <c r="F11" s="8">
        <f>AVERAGEIF(DATA!$B:$B, $A11,DATA!H:H)</f>
        <v>0.58133332928021708</v>
      </c>
      <c r="G11" s="8">
        <f>AVERAGEIF(DATA!$B:$B, $A11,DATA!I:I)</f>
        <v>3.201999976237615</v>
      </c>
      <c r="H11" s="7">
        <f t="shared" si="0"/>
        <v>0.29382461980549301</v>
      </c>
      <c r="I11" s="7">
        <f t="shared" si="0"/>
        <v>0.20949125181465988</v>
      </c>
      <c r="J11" s="7">
        <f t="shared" si="0"/>
        <v>-4.4321749235802677E-2</v>
      </c>
    </row>
    <row r="12" spans="1:10" x14ac:dyDescent="0.3">
      <c r="A12" s="1">
        <v>42482</v>
      </c>
      <c r="B12" s="8">
        <f>AVERAGEIF(DATA!$P:$P, WEEKDAY($A12), DATA!G:G)</f>
        <v>1.3722689014961229</v>
      </c>
      <c r="C12" s="8">
        <f>AVERAGEIF(DATA!$P:$P, WEEKDAY($A12), DATA!H:H)</f>
        <v>0.47949579804196568</v>
      </c>
      <c r="D12" s="8">
        <f>AVERAGEIF(DATA!$P:$P, WEEKDAY($A12), DATA!I:I)</f>
        <v>3.552773091769895</v>
      </c>
      <c r="E12" s="8">
        <f>AVERAGEIF(DATA!$B:$B, $A12,DATA!G:G)</f>
        <v>1.6996666466196366</v>
      </c>
      <c r="F12" s="8">
        <f>AVERAGEIF(DATA!$B:$B, $A12,DATA!H:H)</f>
        <v>0.49000000152736883</v>
      </c>
      <c r="G12" s="8">
        <f>AVERAGEIF(DATA!$B:$B, $A12,DATA!I:I)</f>
        <v>3.2406666221717995</v>
      </c>
      <c r="H12" s="7">
        <f t="shared" si="0"/>
        <v>0.23858133399843617</v>
      </c>
      <c r="I12" s="7">
        <f t="shared" si="0"/>
        <v>2.1906768585454373E-2</v>
      </c>
      <c r="J12" s="7">
        <f t="shared" si="0"/>
        <v>-8.7848692144482654E-2</v>
      </c>
    </row>
    <row r="13" spans="1:10" x14ac:dyDescent="0.3">
      <c r="A13" s="1">
        <v>42483</v>
      </c>
      <c r="B13" s="8">
        <f>AVERAGEIF(DATA!$P:$P, WEEKDAY($A13), DATA!G:G)</f>
        <v>1.4878991417774634</v>
      </c>
      <c r="C13" s="8">
        <f>AVERAGEIF(DATA!$P:$P, WEEKDAY($A13), DATA!H:H)</f>
        <v>0.62294117254870252</v>
      </c>
      <c r="D13" s="8">
        <f>AVERAGEIF(DATA!$P:$P, WEEKDAY($A13), DATA!I:I)</f>
        <v>3.6157142803417286</v>
      </c>
      <c r="E13" s="8">
        <f>AVERAGEIF(DATA!$B:$B, $A13,DATA!G:G)</f>
        <v>1.0729999860127757</v>
      </c>
      <c r="F13" s="8">
        <f>AVERAGEIF(DATA!$B:$B, $A13,DATA!H:H)</f>
        <v>0.56166665802399307</v>
      </c>
      <c r="G13" s="8">
        <f>AVERAGEIF(DATA!$B:$B, $A13,DATA!I:I)</f>
        <v>4.0033333619435627</v>
      </c>
      <c r="H13" s="7">
        <f t="shared" si="0"/>
        <v>-0.27884897847917556</v>
      </c>
      <c r="I13" s="7">
        <f t="shared" si="0"/>
        <v>-9.836324395449858E-2</v>
      </c>
      <c r="J13" s="7">
        <f t="shared" si="0"/>
        <v>0.10720401324553763</v>
      </c>
    </row>
    <row r="14" spans="1:10" x14ac:dyDescent="0.3">
      <c r="A14" s="1">
        <v>42484</v>
      </c>
      <c r="B14" s="8">
        <f>AVERAGEIF(DATA!$P:$P, WEEKDAY($A14), DATA!G:G)</f>
        <v>1.4448718009277792</v>
      </c>
      <c r="C14" s="8">
        <f>AVERAGEIF(DATA!$P:$P, WEEKDAY($A14), DATA!H:H)</f>
        <v>0.63384614923061466</v>
      </c>
      <c r="D14" s="8">
        <f>AVERAGEIF(DATA!$P:$P, WEEKDAY($A14), DATA!I:I)</f>
        <v>2.8784615547579326</v>
      </c>
      <c r="E14" s="8">
        <f>AVERAGEIF(DATA!$B:$B, $A14,DATA!G:G)</f>
        <v>1.698000024134912</v>
      </c>
      <c r="F14" s="8">
        <f>AVERAGEIF(DATA!$B:$B, $A14,DATA!H:H)</f>
        <v>0.6526666604603325</v>
      </c>
      <c r="G14" s="8">
        <f>AVERAGEIF(DATA!$B:$B, $A14,DATA!I:I)</f>
        <v>3.0313333610693625</v>
      </c>
      <c r="H14" s="7">
        <f t="shared" si="0"/>
        <v>0.17519078373914865</v>
      </c>
      <c r="I14" s="7">
        <f t="shared" si="0"/>
        <v>2.9692554340770005E-2</v>
      </c>
      <c r="J14" s="7">
        <f t="shared" si="0"/>
        <v>5.3108858118581237E-2</v>
      </c>
    </row>
    <row r="15" spans="1:10" x14ac:dyDescent="0.3">
      <c r="A15" s="1">
        <v>42485</v>
      </c>
      <c r="B15" s="8">
        <f>AVERAGEIF(DATA!$P:$P, WEEKDAY($A15), DATA!G:G)</f>
        <v>1.5605172505281093</v>
      </c>
      <c r="C15" s="8">
        <f>AVERAGEIF(DATA!$P:$P, WEEKDAY($A15), DATA!H:H)</f>
        <v>0.56810344649671485</v>
      </c>
      <c r="D15" s="8">
        <f>AVERAGEIF(DATA!$P:$P, WEEKDAY($A15), DATA!I:I)</f>
        <v>3.3759482768203677</v>
      </c>
      <c r="E15" s="8">
        <f>AVERAGEIF(DATA!$B:$B, $A15,DATA!G:G)</f>
        <v>1.8479999914765357</v>
      </c>
      <c r="F15" s="8">
        <f>AVERAGEIF(DATA!$B:$B, $A15,DATA!H:H)</f>
        <v>0.38333333147068799</v>
      </c>
      <c r="G15" s="8">
        <f>AVERAGEIF(DATA!$B:$B, $A15,DATA!I:I)</f>
        <v>3.4076666827003161</v>
      </c>
      <c r="H15" s="7">
        <f t="shared" si="0"/>
        <v>0.18422272541436935</v>
      </c>
      <c r="I15" s="7">
        <f t="shared" si="0"/>
        <v>-0.32524026419032703</v>
      </c>
      <c r="J15" s="7">
        <f t="shared" si="0"/>
        <v>9.395406350781732E-3</v>
      </c>
    </row>
    <row r="16" spans="1:10" x14ac:dyDescent="0.3">
      <c r="A16" s="1">
        <v>42486</v>
      </c>
      <c r="B16" s="8">
        <f>AVERAGEIF(DATA!$P:$P, WEEKDAY($A16), DATA!G:G)</f>
        <v>1.6317931084797306</v>
      </c>
      <c r="C16" s="8">
        <f>AVERAGEIF(DATA!$P:$P, WEEKDAY($A16), DATA!H:H)</f>
        <v>0.61303448206905664</v>
      </c>
      <c r="D16" s="8">
        <f>AVERAGEIF(DATA!$P:$P, WEEKDAY($A16), DATA!I:I)</f>
        <v>3.4850344769528201</v>
      </c>
      <c r="E16" s="8">
        <f>AVERAGEIF(DATA!$B:$B, $A16,DATA!G:G)</f>
        <v>1.3806666615108649</v>
      </c>
      <c r="F16" s="8">
        <f>AVERAGEIF(DATA!$B:$B, $A16,DATA!H:H)</f>
        <v>0.75133331852654617</v>
      </c>
      <c r="G16" s="8">
        <f>AVERAGEIF(DATA!$B:$B, $A16,DATA!I:I)</f>
        <v>3.5286666472752883</v>
      </c>
      <c r="H16" s="7">
        <f t="shared" si="0"/>
        <v>-0.15389600903684963</v>
      </c>
      <c r="I16" s="7">
        <f t="shared" si="0"/>
        <v>0.22559715726057727</v>
      </c>
      <c r="J16" s="7">
        <f t="shared" si="0"/>
        <v>1.2519867625705228E-2</v>
      </c>
    </row>
    <row r="17" spans="1:10" x14ac:dyDescent="0.3">
      <c r="A17" s="1">
        <v>42487</v>
      </c>
      <c r="B17" s="8">
        <f>AVERAGEIF(DATA!$P:$P, WEEKDAY($A17), DATA!G:G)</f>
        <v>1.608951050371348</v>
      </c>
      <c r="C17" s="8">
        <f>AVERAGEIF(DATA!$P:$P, WEEKDAY($A17), DATA!H:H)</f>
        <v>0.51209790164513613</v>
      </c>
      <c r="D17" s="8">
        <f>AVERAGEIF(DATA!$P:$P, WEEKDAY($A17), DATA!I:I)</f>
        <v>3.2479021037192819</v>
      </c>
      <c r="E17" s="8">
        <f>AVERAGEIF(DATA!$B:$B, $A17,DATA!G:G)</f>
        <v>1.8589999904235195</v>
      </c>
      <c r="F17" s="8">
        <f>AVERAGEIF(DATA!$B:$B, $A17,DATA!H:H)</f>
        <v>0.53433333331098154</v>
      </c>
      <c r="G17" s="8">
        <f>AVERAGEIF(DATA!$B:$B, $A17,DATA!I:I)</f>
        <v>3.3866666396458944</v>
      </c>
      <c r="H17" s="7">
        <f t="shared" si="0"/>
        <v>0.15541115436324793</v>
      </c>
      <c r="I17" s="7">
        <f t="shared" si="0"/>
        <v>4.3420274901367684E-2</v>
      </c>
      <c r="J17" s="7">
        <f t="shared" si="0"/>
        <v>4.2724359138690993E-2</v>
      </c>
    </row>
    <row r="18" spans="1:10" x14ac:dyDescent="0.3">
      <c r="A18" s="1">
        <v>42488</v>
      </c>
      <c r="B18" s="8">
        <f>AVERAGEIF(DATA!$P:$P, WEEKDAY($A18), DATA!G:G)</f>
        <v>1.3860714356548023</v>
      </c>
      <c r="C18" s="8">
        <f>AVERAGEIF(DATA!$P:$P, WEEKDAY($A18), DATA!H:H)</f>
        <v>0.4806428557527917</v>
      </c>
      <c r="D18" s="8">
        <f>AVERAGEIF(DATA!$P:$P, WEEKDAY($A18), DATA!I:I)</f>
        <v>3.3504999969154596</v>
      </c>
      <c r="E18" s="8">
        <f>AVERAGEIF(DATA!$B:$B, $A18,DATA!G:G)</f>
        <v>1.3346666634082802</v>
      </c>
      <c r="F18" s="8">
        <f>AVERAGEIF(DATA!$B:$B, $A18,DATA!H:H)</f>
        <v>0.47733333061138833</v>
      </c>
      <c r="G18" s="8">
        <f>AVERAGEIF(DATA!$B:$B, $A18,DATA!I:I)</f>
        <v>3.7239999925096834</v>
      </c>
      <c r="H18" s="7">
        <f t="shared" si="0"/>
        <v>-3.7086668785030974E-2</v>
      </c>
      <c r="I18" s="7">
        <f t="shared" si="0"/>
        <v>-6.8856222490187857E-3</v>
      </c>
      <c r="J18" s="7">
        <f t="shared" si="0"/>
        <v>0.11147589790720058</v>
      </c>
    </row>
    <row r="19" spans="1:10" x14ac:dyDescent="0.3">
      <c r="A19" s="1">
        <v>42489</v>
      </c>
      <c r="B19" s="8">
        <f>AVERAGEIF(DATA!$P:$P, WEEKDAY($A19), DATA!G:G)</f>
        <v>1.3722689014961229</v>
      </c>
      <c r="C19" s="8">
        <f>AVERAGEIF(DATA!$P:$P, WEEKDAY($A19), DATA!H:H)</f>
        <v>0.47949579804196568</v>
      </c>
      <c r="D19" s="8">
        <f>AVERAGEIF(DATA!$P:$P, WEEKDAY($A19), DATA!I:I)</f>
        <v>3.552773091769895</v>
      </c>
      <c r="E19" s="8">
        <f>AVERAGEIF(DATA!$B:$B, $A19,DATA!G:G)</f>
        <v>1.1019999956091242</v>
      </c>
      <c r="F19" s="8">
        <f>AVERAGEIF(DATA!$B:$B, $A19,DATA!H:H)</f>
        <v>0.57399999847014727</v>
      </c>
      <c r="G19" s="8">
        <f>AVERAGEIF(DATA!$B:$B, $A19,DATA!I:I)</f>
        <v>3.7046666423479713</v>
      </c>
      <c r="H19" s="7">
        <f t="shared" si="0"/>
        <v>-0.19695039768979439</v>
      </c>
      <c r="I19" s="7">
        <f t="shared" si="0"/>
        <v>0.19709077913527517</v>
      </c>
      <c r="J19" s="7">
        <f t="shared" si="0"/>
        <v>4.2753518633076304E-2</v>
      </c>
    </row>
    <row r="20" spans="1:10" x14ac:dyDescent="0.3">
      <c r="A20" s="1">
        <v>42490</v>
      </c>
      <c r="B20" s="8">
        <f>AVERAGEIF(DATA!$P:$P, WEEKDAY($A20), DATA!G:G)</f>
        <v>1.4878991417774634</v>
      </c>
      <c r="C20" s="8">
        <f>AVERAGEIF(DATA!$P:$P, WEEKDAY($A20), DATA!H:H)</f>
        <v>0.62294117254870252</v>
      </c>
      <c r="D20" s="8">
        <f>AVERAGEIF(DATA!$P:$P, WEEKDAY($A20), DATA!I:I)</f>
        <v>3.6157142803417286</v>
      </c>
      <c r="E20" s="8">
        <f>AVERAGEIF(DATA!$B:$B, $A20,DATA!G:G)</f>
        <v>1.6493333200613649</v>
      </c>
      <c r="F20" s="8">
        <f>AVERAGEIF(DATA!$B:$B, $A20,DATA!H:H)</f>
        <v>0.75233332949380072</v>
      </c>
      <c r="G20" s="8">
        <f>AVERAGEIF(DATA!$B:$B, $A20,DATA!I:I)</f>
        <v>3.8983333269755041</v>
      </c>
      <c r="H20" s="7">
        <f t="shared" si="0"/>
        <v>0.10849806532655837</v>
      </c>
      <c r="I20" s="7">
        <f t="shared" si="0"/>
        <v>0.20771167912325161</v>
      </c>
      <c r="J20" s="7">
        <f t="shared" si="0"/>
        <v>7.8164098355433254E-2</v>
      </c>
    </row>
    <row r="21" spans="1:10" x14ac:dyDescent="0.3">
      <c r="A21" s="1">
        <v>42491</v>
      </c>
      <c r="B21" s="8">
        <f>AVERAGEIF(DATA!$P:$P, WEEKDAY($A21), DATA!G:G)</f>
        <v>1.4448718009277792</v>
      </c>
      <c r="C21" s="8">
        <f>AVERAGEIF(DATA!$P:$P, WEEKDAY($A21), DATA!H:H)</f>
        <v>0.63384614923061466</v>
      </c>
      <c r="D21" s="8">
        <f>AVERAGEIF(DATA!$P:$P, WEEKDAY($A21), DATA!I:I)</f>
        <v>2.8784615547579326</v>
      </c>
      <c r="E21" s="8">
        <f>AVERAGEIF(DATA!$B:$B, $A21,DATA!G:G)</f>
        <v>1.6753333454330748</v>
      </c>
      <c r="F21" s="8">
        <f>AVERAGEIF(DATA!$B:$B, $A21,DATA!H:H)</f>
        <v>0.62300000259031896</v>
      </c>
      <c r="G21" s="8">
        <f>AVERAGEIF(DATA!$B:$B, $A21,DATA!I:I)</f>
        <v>2.6533333241939556</v>
      </c>
      <c r="H21" s="7">
        <f t="shared" si="0"/>
        <v>0.15950310910442833</v>
      </c>
      <c r="I21" s="7">
        <f t="shared" si="0"/>
        <v>-1.7111639241574883E-2</v>
      </c>
      <c r="J21" s="7">
        <f t="shared" si="0"/>
        <v>-7.8211303601346649E-2</v>
      </c>
    </row>
    <row r="22" spans="1:10" x14ac:dyDescent="0.3">
      <c r="A22" s="1">
        <v>42492</v>
      </c>
      <c r="B22" s="8">
        <f>AVERAGEIF(DATA!$P:$P, WEEKDAY($A22), DATA!G:G)</f>
        <v>1.5605172505281093</v>
      </c>
      <c r="C22" s="8">
        <f>AVERAGEIF(DATA!$P:$P, WEEKDAY($A22), DATA!H:H)</f>
        <v>0.56810344649671485</v>
      </c>
      <c r="D22" s="8">
        <f>AVERAGEIF(DATA!$P:$P, WEEKDAY($A22), DATA!I:I)</f>
        <v>3.3759482768203677</v>
      </c>
      <c r="E22" s="8">
        <f>AVERAGEIF(DATA!$B:$B, $A22,DATA!G:G)</f>
        <v>0.97586206141217036</v>
      </c>
      <c r="F22" s="8">
        <f>AVERAGEIF(DATA!$B:$B, $A22,DATA!H:H)</f>
        <v>0.54448275858985962</v>
      </c>
      <c r="G22" s="8">
        <f>AVERAGEIF(DATA!$B:$B, $A22,DATA!I:I)</f>
        <v>3.2068965609731346</v>
      </c>
      <c r="H22" s="7">
        <f t="shared" si="0"/>
        <v>-0.37465474278998212</v>
      </c>
      <c r="I22" s="7">
        <f t="shared" si="0"/>
        <v>-4.1578145762915741E-2</v>
      </c>
      <c r="J22" s="7">
        <f t="shared" si="0"/>
        <v>-5.0075327577724149E-2</v>
      </c>
    </row>
    <row r="23" spans="1:10" x14ac:dyDescent="0.3">
      <c r="A23" s="1">
        <v>42493</v>
      </c>
      <c r="B23" s="8">
        <f>AVERAGEIF(DATA!$P:$P, WEEKDAY($A23), DATA!G:G)</f>
        <v>1.6317931084797306</v>
      </c>
      <c r="C23" s="8">
        <f>AVERAGEIF(DATA!$P:$P, WEEKDAY($A23), DATA!H:H)</f>
        <v>0.61303448206905664</v>
      </c>
      <c r="D23" s="8">
        <f>AVERAGEIF(DATA!$P:$P, WEEKDAY($A23), DATA!I:I)</f>
        <v>3.4850344769528201</v>
      </c>
      <c r="E23" s="8">
        <f>AVERAGEIF(DATA!$B:$B, $A23,DATA!G:G)</f>
        <v>1.5493103593330961</v>
      </c>
      <c r="F23" s="8">
        <f>AVERAGEIF(DATA!$B:$B, $A23,DATA!H:H)</f>
        <v>0.60517241805791844</v>
      </c>
      <c r="G23" s="8">
        <f>AVERAGEIF(DATA!$B:$B, $A23,DATA!I:I)</f>
        <v>3.6093103662775503</v>
      </c>
      <c r="H23" s="7">
        <f t="shared" si="0"/>
        <v>-5.0547308183866546E-2</v>
      </c>
      <c r="I23" s="7">
        <f t="shared" si="0"/>
        <v>-1.2824831622199939E-2</v>
      </c>
      <c r="J23" s="7">
        <f t="shared" si="0"/>
        <v>3.565987371045809E-2</v>
      </c>
    </row>
    <row r="24" spans="1:10" x14ac:dyDescent="0.3">
      <c r="A24" s="1">
        <v>42494</v>
      </c>
      <c r="B24" s="8">
        <f>AVERAGEIF(DATA!$P:$P, WEEKDAY($A24), DATA!G:G)</f>
        <v>1.608951050371348</v>
      </c>
      <c r="C24" s="8">
        <f>AVERAGEIF(DATA!$P:$P, WEEKDAY($A24), DATA!H:H)</f>
        <v>0.51209790164513613</v>
      </c>
      <c r="D24" s="8">
        <f>AVERAGEIF(DATA!$P:$P, WEEKDAY($A24), DATA!I:I)</f>
        <v>3.2479021037192819</v>
      </c>
      <c r="E24" s="8">
        <f>AVERAGEIF(DATA!$B:$B, $A24,DATA!G:G)</f>
        <v>1.3544827514681308</v>
      </c>
      <c r="F24" s="8">
        <f>AVERAGEIF(DATA!$B:$B, $A24,DATA!H:H)</f>
        <v>0.44517240930220164</v>
      </c>
      <c r="G24" s="8">
        <f>AVERAGEIF(DATA!$B:$B, $A24,DATA!I:I)</f>
        <v>3.0324138053532299</v>
      </c>
      <c r="H24" s="7">
        <f t="shared" si="0"/>
        <v>-0.15815788730457991</v>
      </c>
      <c r="I24" s="7">
        <f t="shared" si="0"/>
        <v>-0.13068886267241775</v>
      </c>
      <c r="J24" s="7">
        <f t="shared" si="0"/>
        <v>-6.6346919175700902E-2</v>
      </c>
    </row>
    <row r="25" spans="1:10" x14ac:dyDescent="0.3">
      <c r="A25" s="1">
        <v>42495</v>
      </c>
      <c r="B25" s="8">
        <f>AVERAGEIF(DATA!$P:$P, WEEKDAY($A25), DATA!G:G)</f>
        <v>1.3860714356548023</v>
      </c>
      <c r="C25" s="8">
        <f>AVERAGEIF(DATA!$P:$P, WEEKDAY($A25), DATA!H:H)</f>
        <v>0.4806428557527917</v>
      </c>
      <c r="D25" s="8">
        <f>AVERAGEIF(DATA!$P:$P, WEEKDAY($A25), DATA!I:I)</f>
        <v>3.3504999969154596</v>
      </c>
      <c r="E25" s="8">
        <f>AVERAGEIF(DATA!$B:$B, $A25,DATA!G:G)</f>
        <v>1.5406896674941331</v>
      </c>
      <c r="F25" s="8">
        <f>AVERAGEIF(DATA!$B:$B, $A25,DATA!H:H)</f>
        <v>0.70137930789898184</v>
      </c>
      <c r="G25" s="8">
        <f>AVERAGEIF(DATA!$B:$B, $A25,DATA!I:I)</f>
        <v>3.6741379376115475</v>
      </c>
      <c r="H25" s="7">
        <f t="shared" si="0"/>
        <v>0.11155141637147059</v>
      </c>
      <c r="I25" s="7">
        <f t="shared" si="0"/>
        <v>0.45925253960233881</v>
      </c>
      <c r="J25" s="7">
        <f t="shared" si="0"/>
        <v>9.6593923591713482E-2</v>
      </c>
    </row>
    <row r="26" spans="1:10" x14ac:dyDescent="0.3">
      <c r="A26" s="1">
        <v>42496</v>
      </c>
      <c r="B26" s="8">
        <f>AVERAGEIF(DATA!$P:$P, WEEKDAY($A26), DATA!G:G)</f>
        <v>1.3722689014961229</v>
      </c>
      <c r="C26" s="8">
        <f>AVERAGEIF(DATA!$P:$P, WEEKDAY($A26), DATA!H:H)</f>
        <v>0.47949579804196568</v>
      </c>
      <c r="D26" s="8">
        <f>AVERAGEIF(DATA!$P:$P, WEEKDAY($A26), DATA!I:I)</f>
        <v>3.552773091769895</v>
      </c>
      <c r="E26" s="8">
        <f>AVERAGEIF(DATA!$B:$B, $A26,DATA!G:G)</f>
        <v>1.5410344816487405</v>
      </c>
      <c r="F26" s="8">
        <f>AVERAGEIF(DATA!$B:$B, $A26,DATA!H:H)</f>
        <v>0.46517241283737387</v>
      </c>
      <c r="G26" s="8">
        <f>AVERAGEIF(DATA!$B:$B, $A26,DATA!I:I)</f>
        <v>3.4389655106411929</v>
      </c>
      <c r="H26" s="7">
        <f t="shared" si="0"/>
        <v>0.1229828789158014</v>
      </c>
      <c r="I26" s="7">
        <f t="shared" si="0"/>
        <v>-2.9871763763273274E-2</v>
      </c>
      <c r="J26" s="7">
        <f t="shared" si="0"/>
        <v>-3.2033450543841546E-2</v>
      </c>
    </row>
    <row r="27" spans="1:10" x14ac:dyDescent="0.3">
      <c r="A27" s="1">
        <v>42497</v>
      </c>
      <c r="B27" s="8">
        <f>AVERAGEIF(DATA!$P:$P, WEEKDAY($A27), DATA!G:G)</f>
        <v>1.4878991417774634</v>
      </c>
      <c r="C27" s="8">
        <f>AVERAGEIF(DATA!$P:$P, WEEKDAY($A27), DATA!H:H)</f>
        <v>0.62294117254870252</v>
      </c>
      <c r="D27" s="8">
        <f>AVERAGEIF(DATA!$P:$P, WEEKDAY($A27), DATA!I:I)</f>
        <v>3.6157142803417286</v>
      </c>
      <c r="E27" s="8">
        <f>AVERAGEIF(DATA!$B:$B, $A27,DATA!G:G)</f>
        <v>1.2920689505749736</v>
      </c>
      <c r="F27" s="8">
        <f>AVERAGEIF(DATA!$B:$B, $A27,DATA!H:H)</f>
        <v>0.66896551025324813</v>
      </c>
      <c r="G27" s="8">
        <f>AVERAGEIF(DATA!$B:$B, $A27,DATA!I:I)</f>
        <v>3.1303447916589926</v>
      </c>
      <c r="H27" s="7">
        <f t="shared" si="0"/>
        <v>-0.13161523231241901</v>
      </c>
      <c r="I27" s="7">
        <f t="shared" si="0"/>
        <v>7.3882317837881128E-2</v>
      </c>
      <c r="J27" s="7">
        <f t="shared" si="0"/>
        <v>-0.13423889473834827</v>
      </c>
    </row>
    <row r="28" spans="1:10" x14ac:dyDescent="0.3">
      <c r="A28" s="1">
        <v>42498</v>
      </c>
      <c r="B28" s="8">
        <f>AVERAGEIF(DATA!$P:$P, WEEKDAY($A28), DATA!G:G)</f>
        <v>1.4448718009277792</v>
      </c>
      <c r="C28" s="8">
        <f>AVERAGEIF(DATA!$P:$P, WEEKDAY($A28), DATA!H:H)</f>
        <v>0.63384614923061466</v>
      </c>
      <c r="D28" s="8">
        <f>AVERAGEIF(DATA!$P:$P, WEEKDAY($A28), DATA!I:I)</f>
        <v>2.8784615547579326</v>
      </c>
      <c r="E28" s="8">
        <f>AVERAGEIF(DATA!$B:$B, $A28,DATA!G:G)</f>
        <v>1.3596296288349012</v>
      </c>
      <c r="F28" s="8">
        <f>AVERAGEIF(DATA!$B:$B, $A28,DATA!H:H)</f>
        <v>0.75555554308273165</v>
      </c>
      <c r="G28" s="8">
        <f>AVERAGEIF(DATA!$B:$B, $A28,DATA!I:I)</f>
        <v>3.0192593027044228</v>
      </c>
      <c r="H28" s="7">
        <f t="shared" si="0"/>
        <v>-5.8996356658177151E-2</v>
      </c>
      <c r="I28" s="7">
        <f t="shared" si="0"/>
        <v>0.19201724898045414</v>
      </c>
      <c r="J28" s="7">
        <f t="shared" si="0"/>
        <v>4.8914236048683613E-2</v>
      </c>
    </row>
    <row r="29" spans="1:10" x14ac:dyDescent="0.3">
      <c r="A29" s="1">
        <v>42499</v>
      </c>
      <c r="B29" s="8">
        <f>AVERAGEIF(DATA!$P:$P, WEEKDAY($A29), DATA!G:G)</f>
        <v>1.5605172505281093</v>
      </c>
      <c r="C29" s="8">
        <f>AVERAGEIF(DATA!$P:$P, WEEKDAY($A29), DATA!H:H)</f>
        <v>0.56810344649671485</v>
      </c>
      <c r="D29" s="8">
        <f>AVERAGEIF(DATA!$P:$P, WEEKDAY($A29), DATA!I:I)</f>
        <v>3.3759482768203677</v>
      </c>
      <c r="E29" s="8">
        <f>AVERAGEIF(DATA!$B:$B, $A29,DATA!G:G)</f>
        <v>1.6966666998686601</v>
      </c>
      <c r="F29" s="8">
        <f>AVERAGEIF(DATA!$B:$B, $A29,DATA!H:H)</f>
        <v>0.66037036616493139</v>
      </c>
      <c r="G29" s="8">
        <f>AVERAGEIF(DATA!$B:$B, $A29,DATA!I:I)</f>
        <v>3.5914814516350071</v>
      </c>
      <c r="H29" s="7">
        <f t="shared" si="0"/>
        <v>8.7246359689055142E-2</v>
      </c>
      <c r="I29" s="7">
        <f t="shared" si="0"/>
        <v>0.16241218080473319</v>
      </c>
      <c r="J29" s="7">
        <f t="shared" si="0"/>
        <v>6.3843743191954072E-2</v>
      </c>
    </row>
    <row r="30" spans="1:10" x14ac:dyDescent="0.3">
      <c r="A30" s="1">
        <v>42500</v>
      </c>
      <c r="B30" s="8">
        <f>AVERAGEIF(DATA!$P:$P, WEEKDAY($A30), DATA!G:G)</f>
        <v>1.6317931084797306</v>
      </c>
      <c r="C30" s="8">
        <f>AVERAGEIF(DATA!$P:$P, WEEKDAY($A30), DATA!H:H)</f>
        <v>0.61303448206905664</v>
      </c>
      <c r="D30" s="8">
        <f>AVERAGEIF(DATA!$P:$P, WEEKDAY($A30), DATA!I:I)</f>
        <v>3.4850344769528201</v>
      </c>
      <c r="E30" s="8">
        <f>AVERAGEIF(DATA!$B:$B, $A30,DATA!G:G)</f>
        <v>1.4292307739647536</v>
      </c>
      <c r="F30" s="8">
        <f>AVERAGEIF(DATA!$B:$B, $A30,DATA!H:H)</f>
        <v>0.82807692770774544</v>
      </c>
      <c r="G30" s="8">
        <f>AVERAGEIF(DATA!$B:$B, $A30,DATA!I:I)</f>
        <v>3.399615366871541</v>
      </c>
      <c r="H30" s="7">
        <f t="shared" si="0"/>
        <v>-0.1241348143109241</v>
      </c>
      <c r="I30" s="7">
        <f t="shared" si="0"/>
        <v>0.3507836050476274</v>
      </c>
      <c r="J30" s="7">
        <f t="shared" si="0"/>
        <v>-2.4510262565886065E-2</v>
      </c>
    </row>
    <row r="31" spans="1:10" x14ac:dyDescent="0.3">
      <c r="A31" s="1">
        <v>42501</v>
      </c>
      <c r="B31" s="8">
        <f>AVERAGEIF(DATA!$P:$P, WEEKDAY($A31), DATA!G:G)</f>
        <v>1.608951050371348</v>
      </c>
      <c r="C31" s="8">
        <f>AVERAGEIF(DATA!$P:$P, WEEKDAY($A31), DATA!H:H)</f>
        <v>0.51209790164513613</v>
      </c>
      <c r="D31" s="8">
        <f>AVERAGEIF(DATA!$P:$P, WEEKDAY($A31), DATA!I:I)</f>
        <v>3.2479021037192819</v>
      </c>
      <c r="E31" s="8">
        <f>AVERAGEIF(DATA!$B:$B, $A31,DATA!G:G)</f>
        <v>1.6045833354194949</v>
      </c>
      <c r="F31" s="8">
        <f>AVERAGEIF(DATA!$B:$B, $A31,DATA!H:H)</f>
        <v>0.64000000494221865</v>
      </c>
      <c r="G31" s="8">
        <f>AVERAGEIF(DATA!$B:$B, $A31,DATA!I:I)</f>
        <v>3.2420833483338356</v>
      </c>
      <c r="H31" s="7">
        <f t="shared" si="0"/>
        <v>-2.7146350728600721E-3</v>
      </c>
      <c r="I31" s="7">
        <f t="shared" si="0"/>
        <v>0.24976103765743152</v>
      </c>
      <c r="J31" s="7">
        <f t="shared" si="0"/>
        <v>-1.7915427250049243E-3</v>
      </c>
    </row>
    <row r="32" spans="1:10" x14ac:dyDescent="0.3">
      <c r="A32" s="1">
        <v>42502</v>
      </c>
      <c r="B32" s="8">
        <f>AVERAGEIF(DATA!$P:$P, WEEKDAY($A32), DATA!G:G)</f>
        <v>1.3860714356548023</v>
      </c>
      <c r="C32" s="8">
        <f>AVERAGEIF(DATA!$P:$P, WEEKDAY($A32), DATA!H:H)</f>
        <v>0.4806428557527917</v>
      </c>
      <c r="D32" s="8">
        <f>AVERAGEIF(DATA!$P:$P, WEEKDAY($A32), DATA!I:I)</f>
        <v>3.3504999969154596</v>
      </c>
      <c r="E32" s="8">
        <f>AVERAGEIF(DATA!$B:$B, $A32,DATA!G:G)</f>
        <v>0.36476190601076425</v>
      </c>
      <c r="F32" s="8">
        <f>AVERAGEIF(DATA!$B:$B, $A32,DATA!H:H)</f>
        <v>0.10000000219969521</v>
      </c>
      <c r="G32" s="8">
        <f>AVERAGEIF(DATA!$B:$B, $A32,DATA!I:I)</f>
        <v>1.9742857236415161</v>
      </c>
      <c r="H32" s="7">
        <f t="shared" si="0"/>
        <v>-0.73683758525876786</v>
      </c>
      <c r="I32" s="7">
        <f t="shared" si="0"/>
        <v>-0.79194530616069736</v>
      </c>
      <c r="J32" s="7">
        <f t="shared" si="0"/>
        <v>-0.41074892539648267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24FA-09A8-45B6-B7A3-332207FCC0C3}">
  <dimension ref="A1:M32"/>
  <sheetViews>
    <sheetView topLeftCell="D6" workbookViewId="0">
      <selection activeCell="J28" sqref="J28"/>
    </sheetView>
  </sheetViews>
  <sheetFormatPr defaultRowHeight="14.4" x14ac:dyDescent="0.3"/>
  <cols>
    <col min="1" max="1" width="10.88671875" bestFit="1" customWidth="1"/>
    <col min="2" max="2" width="18.21875" bestFit="1" customWidth="1"/>
    <col min="3" max="3" width="21.44140625" bestFit="1" customWidth="1"/>
    <col min="4" max="4" width="16" bestFit="1" customWidth="1"/>
    <col min="5" max="5" width="17.44140625" bestFit="1" customWidth="1"/>
    <col min="6" max="6" width="14.21875" bestFit="1" customWidth="1"/>
    <col min="7" max="7" width="17.44140625" bestFit="1" customWidth="1"/>
    <col min="8" max="8" width="13.109375" bestFit="1" customWidth="1"/>
    <col min="9" max="9" width="17.44140625" bestFit="1" customWidth="1"/>
    <col min="10" max="10" width="15.44140625" bestFit="1" customWidth="1"/>
    <col min="11" max="11" width="18.6640625" bestFit="1" customWidth="1"/>
    <col min="12" max="12" width="14.33203125" bestFit="1" customWidth="1"/>
    <col min="13" max="13" width="18.6640625" bestFit="1" customWidth="1"/>
  </cols>
  <sheetData>
    <row r="1" spans="1:13" x14ac:dyDescent="0.3">
      <c r="A1" t="s">
        <v>1</v>
      </c>
      <c r="B1" s="8" t="s">
        <v>51</v>
      </c>
      <c r="C1" s="8" t="s">
        <v>52</v>
      </c>
      <c r="D1" s="8" t="s">
        <v>53</v>
      </c>
      <c r="E1" s="8" t="s">
        <v>57</v>
      </c>
      <c r="F1" s="8" t="s">
        <v>54</v>
      </c>
      <c r="G1" s="8" t="s">
        <v>55</v>
      </c>
      <c r="H1" s="8" t="s">
        <v>56</v>
      </c>
      <c r="I1" s="8" t="s">
        <v>57</v>
      </c>
      <c r="J1" s="8" t="s">
        <v>64</v>
      </c>
      <c r="K1" s="8" t="s">
        <v>65</v>
      </c>
      <c r="L1" s="8" t="s">
        <v>66</v>
      </c>
      <c r="M1" s="8" t="s">
        <v>67</v>
      </c>
    </row>
    <row r="2" spans="1:13" x14ac:dyDescent="0.3">
      <c r="A2" s="1">
        <v>42472</v>
      </c>
      <c r="B2" s="8">
        <f>AVERAGEIF(DATA!$P:$P, WEEKDAY($A2), DATA!K:K)</f>
        <v>23.46206896551724</v>
      </c>
      <c r="C2" s="8">
        <f>AVERAGEIF(DATA!$P:$P, WEEKDAY($A2), DATA!L:L)</f>
        <v>14.779310344827586</v>
      </c>
      <c r="D2" s="8">
        <f>AVERAGEIF(DATA!$P:$P, WEEKDAY($A2), DATA!M:M)</f>
        <v>196.39310344827587</v>
      </c>
      <c r="E2" s="8">
        <f>AVERAGEIF(DATA!$P:$P, WEEKDAY($A2), DATA!N:N)</f>
        <v>1004.6896551724138</v>
      </c>
      <c r="F2" s="8">
        <f>AVERAGEIF(DATA!$B:$B, $A2, DATA!K:K)</f>
        <v>22.266666666666666</v>
      </c>
      <c r="G2" s="8">
        <f>AVERAGEIF(DATA!$B:$B, $A2, DATA!L:L)</f>
        <v>8.1333333333333329</v>
      </c>
      <c r="H2" s="8">
        <f>AVERAGEIF(DATA!$B:$B, $A2, DATA!M:M)</f>
        <v>197.63333333333333</v>
      </c>
      <c r="I2" s="8">
        <f>AVERAGEIF(DATA!$B:$B, $A2, DATA!N:N)</f>
        <v>1012.7</v>
      </c>
      <c r="J2" s="7">
        <f>(F2/B2)-1</f>
        <v>-5.0950421320791639E-2</v>
      </c>
      <c r="K2" s="7">
        <f t="shared" ref="K2:M17" si="0">(G2/C2)-1</f>
        <v>-0.44968113236895324</v>
      </c>
      <c r="L2" s="7">
        <f t="shared" si="0"/>
        <v>6.3150378668164198E-3</v>
      </c>
      <c r="M2" s="7">
        <f t="shared" si="0"/>
        <v>7.9729544206479375E-3</v>
      </c>
    </row>
    <row r="3" spans="1:13" x14ac:dyDescent="0.3">
      <c r="A3" s="1">
        <v>42473</v>
      </c>
      <c r="B3" s="8">
        <f>AVERAGEIF(DATA!$P:$P, WEEKDAY($A3), DATA!K:K)</f>
        <v>20.81118881118881</v>
      </c>
      <c r="C3" s="8">
        <f>AVERAGEIF(DATA!$P:$P, WEEKDAY($A3), DATA!L:L)</f>
        <v>12.916083916083917</v>
      </c>
      <c r="D3" s="8">
        <f>AVERAGEIF(DATA!$P:$P, WEEKDAY($A3), DATA!M:M)</f>
        <v>189.8111888111888</v>
      </c>
      <c r="E3" s="8">
        <f>AVERAGEIF(DATA!$P:$P, WEEKDAY($A3), DATA!N:N)</f>
        <v>986.34265734265739</v>
      </c>
      <c r="F3" s="8">
        <f>AVERAGEIF(DATA!$B:$B, $A3, DATA!K:K)</f>
        <v>20.566666666666666</v>
      </c>
      <c r="G3" s="8">
        <f>AVERAGEIF(DATA!$B:$B, $A3, DATA!L:L)</f>
        <v>10.199999999999999</v>
      </c>
      <c r="H3" s="8">
        <f>AVERAGEIF(DATA!$B:$B, $A3, DATA!M:M)</f>
        <v>184.9</v>
      </c>
      <c r="I3" s="8">
        <f>AVERAGEIF(DATA!$B:$B, $A3, DATA!N:N)</f>
        <v>1015.5</v>
      </c>
      <c r="J3" s="7">
        <f t="shared" ref="J3:J32" si="1">(F3/B3)-1</f>
        <v>-1.17495519713261E-2</v>
      </c>
      <c r="K3" s="7">
        <f t="shared" si="0"/>
        <v>-0.21028695181375212</v>
      </c>
      <c r="L3" s="7">
        <f t="shared" si="0"/>
        <v>-2.5874074346977083E-2</v>
      </c>
      <c r="M3" s="7">
        <f t="shared" si="0"/>
        <v>2.9561068296383386E-2</v>
      </c>
    </row>
    <row r="4" spans="1:13" x14ac:dyDescent="0.3">
      <c r="A4" s="1">
        <v>42474</v>
      </c>
      <c r="B4" s="8">
        <f>AVERAGEIF(DATA!$P:$P, WEEKDAY($A4), DATA!K:K)</f>
        <v>19.571428571428573</v>
      </c>
      <c r="C4" s="8">
        <f>AVERAGEIF(DATA!$P:$P, WEEKDAY($A4), DATA!L:L)</f>
        <v>11.657142857142857</v>
      </c>
      <c r="D4" s="8">
        <f>AVERAGEIF(DATA!$P:$P, WEEKDAY($A4), DATA!M:M)</f>
        <v>188.49285714285713</v>
      </c>
      <c r="E4" s="8">
        <f>AVERAGEIF(DATA!$P:$P, WEEKDAY($A4), DATA!N:N)</f>
        <v>955.63571428571424</v>
      </c>
      <c r="F4" s="8">
        <f>AVERAGEIF(DATA!$B:$B, $A4, DATA!K:K)</f>
        <v>22.033333333333335</v>
      </c>
      <c r="G4" s="8">
        <f>AVERAGEIF(DATA!$B:$B, $A4, DATA!L:L)</f>
        <v>11.5</v>
      </c>
      <c r="H4" s="8">
        <f>AVERAGEIF(DATA!$B:$B, $A4, DATA!M:M)</f>
        <v>213.13333333333333</v>
      </c>
      <c r="I4" s="8">
        <f>AVERAGEIF(DATA!$B:$B, $A4, DATA!N:N)</f>
        <v>994.13333333333333</v>
      </c>
      <c r="J4" s="7">
        <f t="shared" si="1"/>
        <v>0.12579075425790753</v>
      </c>
      <c r="K4" s="7">
        <f t="shared" si="0"/>
        <v>-1.3480392156862697E-2</v>
      </c>
      <c r="L4" s="7">
        <f t="shared" si="0"/>
        <v>0.13072366011090475</v>
      </c>
      <c r="M4" s="7">
        <f t="shared" si="0"/>
        <v>4.0284826605077262E-2</v>
      </c>
    </row>
    <row r="5" spans="1:13" x14ac:dyDescent="0.3">
      <c r="A5" s="1">
        <v>42475</v>
      </c>
      <c r="B5" s="8">
        <f>AVERAGEIF(DATA!$P:$P, WEEKDAY($A5), DATA!K:K)</f>
        <v>20.991596638655462</v>
      </c>
      <c r="C5" s="8">
        <f>AVERAGEIF(DATA!$P:$P, WEEKDAY($A5), DATA!L:L)</f>
        <v>12.22689075630252</v>
      </c>
      <c r="D5" s="8">
        <f>AVERAGEIF(DATA!$P:$P, WEEKDAY($A5), DATA!M:M)</f>
        <v>208.28571428571428</v>
      </c>
      <c r="E5" s="8">
        <f>AVERAGEIF(DATA!$P:$P, WEEKDAY($A5), DATA!N:N)</f>
        <v>1006.3109243697479</v>
      </c>
      <c r="F5" s="8">
        <f>AVERAGEIF(DATA!$B:$B, $A5, DATA!K:K)</f>
        <v>20.966666666666665</v>
      </c>
      <c r="G5" s="8">
        <f>AVERAGEIF(DATA!$B:$B, $A5, DATA!L:L)</f>
        <v>9.8666666666666671</v>
      </c>
      <c r="H5" s="8">
        <f>AVERAGEIF(DATA!$B:$B, $A5, DATA!M:M)</f>
        <v>219.33333333333334</v>
      </c>
      <c r="I5" s="8">
        <f>AVERAGEIF(DATA!$B:$B, $A5, DATA!N:N)</f>
        <v>959.56666666666672</v>
      </c>
      <c r="J5" s="7">
        <f t="shared" si="1"/>
        <v>-1.1876167600748389E-3</v>
      </c>
      <c r="K5" s="7">
        <f t="shared" si="0"/>
        <v>-0.1930355097365406</v>
      </c>
      <c r="L5" s="7">
        <f t="shared" si="0"/>
        <v>5.3040695016003836E-2</v>
      </c>
      <c r="M5" s="7">
        <f t="shared" si="0"/>
        <v>-4.6451108271886365E-2</v>
      </c>
    </row>
    <row r="6" spans="1:13" x14ac:dyDescent="0.3">
      <c r="A6" s="1">
        <v>42476</v>
      </c>
      <c r="B6" s="8">
        <f>AVERAGEIF(DATA!$P:$P, WEEKDAY($A6), DATA!K:K)</f>
        <v>21.714285714285715</v>
      </c>
      <c r="C6" s="8">
        <f>AVERAGEIF(DATA!$P:$P, WEEKDAY($A6), DATA!L:L)</f>
        <v>14.294117647058824</v>
      </c>
      <c r="D6" s="8">
        <f>AVERAGEIF(DATA!$P:$P, WEEKDAY($A6), DATA!M:M)</f>
        <v>208</v>
      </c>
      <c r="E6" s="8">
        <f>AVERAGEIF(DATA!$P:$P, WEEKDAY($A6), DATA!N:N)</f>
        <v>958.9159663865546</v>
      </c>
      <c r="F6" s="8">
        <f>AVERAGEIF(DATA!$B:$B, $A6, DATA!K:K)</f>
        <v>27.3</v>
      </c>
      <c r="G6" s="8">
        <f>AVERAGEIF(DATA!$B:$B, $A6, DATA!L:L)</f>
        <v>12.033333333333333</v>
      </c>
      <c r="H6" s="8">
        <f>AVERAGEIF(DATA!$B:$B, $A6, DATA!M:M)</f>
        <v>193.96666666666667</v>
      </c>
      <c r="I6" s="8">
        <f>AVERAGEIF(DATA!$B:$B, $A6, DATA!N:N)</f>
        <v>994.9666666666667</v>
      </c>
      <c r="J6" s="7">
        <f t="shared" si="1"/>
        <v>0.2572368421052631</v>
      </c>
      <c r="K6" s="7">
        <f t="shared" si="0"/>
        <v>-0.15816186556927303</v>
      </c>
      <c r="L6" s="7">
        <f t="shared" si="0"/>
        <v>-6.74679487179487E-2</v>
      </c>
      <c r="M6" s="7">
        <f t="shared" si="0"/>
        <v>3.7595265428690849E-2</v>
      </c>
    </row>
    <row r="7" spans="1:13" x14ac:dyDescent="0.3">
      <c r="A7" s="1">
        <v>42477</v>
      </c>
      <c r="B7" s="8">
        <f>AVERAGEIF(DATA!$P:$P, WEEKDAY($A7), DATA!K:K)</f>
        <v>19.957264957264957</v>
      </c>
      <c r="C7" s="8">
        <f>AVERAGEIF(DATA!$P:$P, WEEKDAY($A7), DATA!L:L)</f>
        <v>14.888888888888889</v>
      </c>
      <c r="D7" s="8">
        <f>AVERAGEIF(DATA!$P:$P, WEEKDAY($A7), DATA!M:M)</f>
        <v>172.67521367521368</v>
      </c>
      <c r="E7" s="8">
        <f>AVERAGEIF(DATA!$P:$P, WEEKDAY($A7), DATA!N:N)</f>
        <v>992.982905982906</v>
      </c>
      <c r="F7" s="8">
        <f>AVERAGEIF(DATA!$B:$B, $A7, DATA!K:K)</f>
        <v>18.766666666666666</v>
      </c>
      <c r="G7" s="8">
        <f>AVERAGEIF(DATA!$B:$B, $A7, DATA!L:L)</f>
        <v>12.233333333333333</v>
      </c>
      <c r="H7" s="8">
        <f>AVERAGEIF(DATA!$B:$B, $A7, DATA!M:M)</f>
        <v>162.83333333333334</v>
      </c>
      <c r="I7" s="8">
        <f>AVERAGEIF(DATA!$B:$B, $A7, DATA!N:N)</f>
        <v>1061.8</v>
      </c>
      <c r="J7" s="7">
        <f t="shared" si="1"/>
        <v>-5.9657387580299814E-2</v>
      </c>
      <c r="K7" s="7">
        <f t="shared" si="0"/>
        <v>-0.17835820895522392</v>
      </c>
      <c r="L7" s="7">
        <f t="shared" si="0"/>
        <v>-5.6996485670445018E-2</v>
      </c>
      <c r="M7" s="7">
        <f t="shared" si="0"/>
        <v>6.9303402508198442E-2</v>
      </c>
    </row>
    <row r="8" spans="1:13" x14ac:dyDescent="0.3">
      <c r="A8" s="1">
        <v>42478</v>
      </c>
      <c r="B8" s="8">
        <f>AVERAGEIF(DATA!$P:$P, WEEKDAY($A8), DATA!K:K)</f>
        <v>23.482758620689655</v>
      </c>
      <c r="C8" s="8">
        <f>AVERAGEIF(DATA!$P:$P, WEEKDAY($A8), DATA!L:L)</f>
        <v>13.646551724137931</v>
      </c>
      <c r="D8" s="8">
        <f>AVERAGEIF(DATA!$P:$P, WEEKDAY($A8), DATA!M:M)</f>
        <v>192.37931034482759</v>
      </c>
      <c r="E8" s="8">
        <f>AVERAGEIF(DATA!$P:$P, WEEKDAY($A8), DATA!N:N)</f>
        <v>1030.0258620689656</v>
      </c>
      <c r="F8" s="8">
        <f>AVERAGEIF(DATA!$B:$B, $A8, DATA!K:K)</f>
        <v>25.133333333333333</v>
      </c>
      <c r="G8" s="8">
        <f>AVERAGEIF(DATA!$B:$B, $A8, DATA!L:L)</f>
        <v>16.133333333333333</v>
      </c>
      <c r="H8" s="8">
        <f>AVERAGEIF(DATA!$B:$B, $A8, DATA!M:M)</f>
        <v>189.63333333333333</v>
      </c>
      <c r="I8" s="8">
        <f>AVERAGEIF(DATA!$B:$B, $A8, DATA!N:N)</f>
        <v>1066.7666666666667</v>
      </c>
      <c r="J8" s="7">
        <f t="shared" si="1"/>
        <v>7.0288790993636718E-2</v>
      </c>
      <c r="K8" s="7">
        <f t="shared" si="0"/>
        <v>0.18222783743946103</v>
      </c>
      <c r="L8" s="7">
        <f t="shared" si="0"/>
        <v>-1.427376471291153E-2</v>
      </c>
      <c r="M8" s="7">
        <f t="shared" si="0"/>
        <v>3.5669788449681716E-2</v>
      </c>
    </row>
    <row r="9" spans="1:13" x14ac:dyDescent="0.3">
      <c r="A9" s="1">
        <v>42479</v>
      </c>
      <c r="B9" s="8">
        <f>AVERAGEIF(DATA!$P:$P, WEEKDAY($A9), DATA!K:K)</f>
        <v>23.46206896551724</v>
      </c>
      <c r="C9" s="8">
        <f>AVERAGEIF(DATA!$P:$P, WEEKDAY($A9), DATA!L:L)</f>
        <v>14.779310344827586</v>
      </c>
      <c r="D9" s="8">
        <f>AVERAGEIF(DATA!$P:$P, WEEKDAY($A9), DATA!M:M)</f>
        <v>196.39310344827587</v>
      </c>
      <c r="E9" s="8">
        <f>AVERAGEIF(DATA!$P:$P, WEEKDAY($A9), DATA!N:N)</f>
        <v>1004.6896551724138</v>
      </c>
      <c r="F9" s="8">
        <f>AVERAGEIF(DATA!$B:$B, $A9, DATA!K:K)</f>
        <v>25.566666666666666</v>
      </c>
      <c r="G9" s="8">
        <f>AVERAGEIF(DATA!$B:$B, $A9, DATA!L:L)</f>
        <v>14.466666666666667</v>
      </c>
      <c r="H9" s="8">
        <f>AVERAGEIF(DATA!$B:$B, $A9, DATA!M:M)</f>
        <v>197.16666666666666</v>
      </c>
      <c r="I9" s="8">
        <f>AVERAGEIF(DATA!$B:$B, $A9, DATA!N:N)</f>
        <v>1006.7333333333333</v>
      </c>
      <c r="J9" s="7">
        <f t="shared" si="1"/>
        <v>8.9702135998432464E-2</v>
      </c>
      <c r="K9" s="7">
        <f t="shared" si="0"/>
        <v>-2.1154145279203562E-2</v>
      </c>
      <c r="L9" s="7">
        <f t="shared" si="0"/>
        <v>3.938851236670482E-3</v>
      </c>
      <c r="M9" s="7">
        <f t="shared" si="0"/>
        <v>2.0341387516016329E-3</v>
      </c>
    </row>
    <row r="10" spans="1:13" x14ac:dyDescent="0.3">
      <c r="A10" s="1">
        <v>42480</v>
      </c>
      <c r="B10" s="8">
        <f>AVERAGEIF(DATA!$P:$P, WEEKDAY($A10), DATA!K:K)</f>
        <v>20.81118881118881</v>
      </c>
      <c r="C10" s="8">
        <f>AVERAGEIF(DATA!$P:$P, WEEKDAY($A10), DATA!L:L)</f>
        <v>12.916083916083917</v>
      </c>
      <c r="D10" s="8">
        <f>AVERAGEIF(DATA!$P:$P, WEEKDAY($A10), DATA!M:M)</f>
        <v>189.8111888111888</v>
      </c>
      <c r="E10" s="8">
        <f>AVERAGEIF(DATA!$P:$P, WEEKDAY($A10), DATA!N:N)</f>
        <v>986.34265734265739</v>
      </c>
      <c r="F10" s="8">
        <f>AVERAGEIF(DATA!$B:$B, $A10, DATA!K:K)</f>
        <v>25.266666666666666</v>
      </c>
      <c r="G10" s="8">
        <f>AVERAGEIF(DATA!$B:$B, $A10, DATA!L:L)</f>
        <v>17.966666666666665</v>
      </c>
      <c r="H10" s="8">
        <f>AVERAGEIF(DATA!$B:$B, $A10, DATA!M:M)</f>
        <v>201</v>
      </c>
      <c r="I10" s="8">
        <f>AVERAGEIF(DATA!$B:$B, $A10, DATA!N:N)</f>
        <v>965.33333333333337</v>
      </c>
      <c r="J10" s="7">
        <f t="shared" si="1"/>
        <v>0.21409050179211464</v>
      </c>
      <c r="K10" s="7">
        <f t="shared" si="0"/>
        <v>0.39103049990976335</v>
      </c>
      <c r="L10" s="7">
        <f t="shared" si="0"/>
        <v>5.8947058173378197E-2</v>
      </c>
      <c r="M10" s="7">
        <f t="shared" si="0"/>
        <v>-2.1300228529024579E-2</v>
      </c>
    </row>
    <row r="11" spans="1:13" x14ac:dyDescent="0.3">
      <c r="A11" s="1">
        <v>42481</v>
      </c>
      <c r="B11" s="8">
        <f>AVERAGEIF(DATA!$P:$P, WEEKDAY($A11), DATA!K:K)</f>
        <v>19.571428571428573</v>
      </c>
      <c r="C11" s="8">
        <f>AVERAGEIF(DATA!$P:$P, WEEKDAY($A11), DATA!L:L)</f>
        <v>11.657142857142857</v>
      </c>
      <c r="D11" s="8">
        <f>AVERAGEIF(DATA!$P:$P, WEEKDAY($A11), DATA!M:M)</f>
        <v>188.49285714285713</v>
      </c>
      <c r="E11" s="8">
        <f>AVERAGEIF(DATA!$P:$P, WEEKDAY($A11), DATA!N:N)</f>
        <v>955.63571428571424</v>
      </c>
      <c r="F11" s="8">
        <f>AVERAGEIF(DATA!$B:$B, $A11, DATA!K:K)</f>
        <v>26.233333333333334</v>
      </c>
      <c r="G11" s="8">
        <f>AVERAGEIF(DATA!$B:$B, $A11, DATA!L:L)</f>
        <v>14.4</v>
      </c>
      <c r="H11" s="8">
        <f>AVERAGEIF(DATA!$B:$B, $A11, DATA!M:M)</f>
        <v>182.16666666666666</v>
      </c>
      <c r="I11" s="8">
        <f>AVERAGEIF(DATA!$B:$B, $A11, DATA!N:N)</f>
        <v>1035.3333333333333</v>
      </c>
      <c r="J11" s="7">
        <f t="shared" si="1"/>
        <v>0.34038929440389287</v>
      </c>
      <c r="K11" s="7">
        <f t="shared" si="0"/>
        <v>0.23529411764705888</v>
      </c>
      <c r="L11" s="7">
        <f t="shared" si="0"/>
        <v>-3.3561963949625517E-2</v>
      </c>
      <c r="M11" s="7">
        <f t="shared" si="0"/>
        <v>8.3397489081065368E-2</v>
      </c>
    </row>
    <row r="12" spans="1:13" x14ac:dyDescent="0.3">
      <c r="A12" s="1">
        <v>42482</v>
      </c>
      <c r="B12" s="8">
        <f>AVERAGEIF(DATA!$P:$P, WEEKDAY($A12), DATA!K:K)</f>
        <v>20.991596638655462</v>
      </c>
      <c r="C12" s="8">
        <f>AVERAGEIF(DATA!$P:$P, WEEKDAY($A12), DATA!L:L)</f>
        <v>12.22689075630252</v>
      </c>
      <c r="D12" s="8">
        <f>AVERAGEIF(DATA!$P:$P, WEEKDAY($A12), DATA!M:M)</f>
        <v>208.28571428571428</v>
      </c>
      <c r="E12" s="8">
        <f>AVERAGEIF(DATA!$P:$P, WEEKDAY($A12), DATA!N:N)</f>
        <v>1006.3109243697479</v>
      </c>
      <c r="F12" s="8">
        <f>AVERAGEIF(DATA!$B:$B, $A12, DATA!K:K)</f>
        <v>25.766666666666666</v>
      </c>
      <c r="G12" s="8">
        <f>AVERAGEIF(DATA!$B:$B, $A12, DATA!L:L)</f>
        <v>13.233333333333333</v>
      </c>
      <c r="H12" s="8">
        <f>AVERAGEIF(DATA!$B:$B, $A12, DATA!M:M)</f>
        <v>197.7</v>
      </c>
      <c r="I12" s="8">
        <f>AVERAGEIF(DATA!$B:$B, $A12, DATA!N:N)</f>
        <v>1030.9000000000001</v>
      </c>
      <c r="J12" s="7">
        <f t="shared" si="1"/>
        <v>0.2274753135842007</v>
      </c>
      <c r="K12" s="7">
        <f t="shared" si="0"/>
        <v>8.23138602520046E-2</v>
      </c>
      <c r="L12" s="7">
        <f t="shared" si="0"/>
        <v>-5.0823045267489708E-2</v>
      </c>
      <c r="M12" s="7">
        <f t="shared" si="0"/>
        <v>2.443486901988301E-2</v>
      </c>
    </row>
    <row r="13" spans="1:13" x14ac:dyDescent="0.3">
      <c r="A13" s="1">
        <v>42483</v>
      </c>
      <c r="B13" s="8">
        <f>AVERAGEIF(DATA!$P:$P, WEEKDAY($A13), DATA!K:K)</f>
        <v>21.714285714285715</v>
      </c>
      <c r="C13" s="8">
        <f>AVERAGEIF(DATA!$P:$P, WEEKDAY($A13), DATA!L:L)</f>
        <v>14.294117647058824</v>
      </c>
      <c r="D13" s="8">
        <f>AVERAGEIF(DATA!$P:$P, WEEKDAY($A13), DATA!M:M)</f>
        <v>208</v>
      </c>
      <c r="E13" s="8">
        <f>AVERAGEIF(DATA!$P:$P, WEEKDAY($A13), DATA!N:N)</f>
        <v>958.9159663865546</v>
      </c>
      <c r="F13" s="8">
        <f>AVERAGEIF(DATA!$B:$B, $A13, DATA!K:K)</f>
        <v>17.966666666666665</v>
      </c>
      <c r="G13" s="8">
        <f>AVERAGEIF(DATA!$B:$B, $A13, DATA!L:L)</f>
        <v>14</v>
      </c>
      <c r="H13" s="8">
        <f>AVERAGEIF(DATA!$B:$B, $A13, DATA!M:M)</f>
        <v>230.06666666666666</v>
      </c>
      <c r="I13" s="8">
        <f>AVERAGEIF(DATA!$B:$B, $A13, DATA!N:N)</f>
        <v>964.43333333333328</v>
      </c>
      <c r="J13" s="7">
        <f t="shared" si="1"/>
        <v>-0.17258771929824568</v>
      </c>
      <c r="K13" s="7">
        <f t="shared" si="0"/>
        <v>-2.0576131687242816E-2</v>
      </c>
      <c r="L13" s="7">
        <f t="shared" si="0"/>
        <v>0.10608974358974366</v>
      </c>
      <c r="M13" s="7">
        <f t="shared" si="0"/>
        <v>5.7537543853498629E-3</v>
      </c>
    </row>
    <row r="14" spans="1:13" x14ac:dyDescent="0.3">
      <c r="A14" s="1">
        <v>42484</v>
      </c>
      <c r="B14" s="8">
        <f>AVERAGEIF(DATA!$P:$P, WEEKDAY($A14), DATA!K:K)</f>
        <v>19.957264957264957</v>
      </c>
      <c r="C14" s="8">
        <f>AVERAGEIF(DATA!$P:$P, WEEKDAY($A14), DATA!L:L)</f>
        <v>14.888888888888889</v>
      </c>
      <c r="D14" s="8">
        <f>AVERAGEIF(DATA!$P:$P, WEEKDAY($A14), DATA!M:M)</f>
        <v>172.67521367521368</v>
      </c>
      <c r="E14" s="8">
        <f>AVERAGEIF(DATA!$P:$P, WEEKDAY($A14), DATA!N:N)</f>
        <v>992.982905982906</v>
      </c>
      <c r="F14" s="8">
        <f>AVERAGEIF(DATA!$B:$B, $A14, DATA!K:K)</f>
        <v>21.066666666666666</v>
      </c>
      <c r="G14" s="8">
        <f>AVERAGEIF(DATA!$B:$B, $A14, DATA!L:L)</f>
        <v>14.5</v>
      </c>
      <c r="H14" s="8">
        <f>AVERAGEIF(DATA!$B:$B, $A14, DATA!M:M)</f>
        <v>184</v>
      </c>
      <c r="I14" s="8">
        <f>AVERAGEIF(DATA!$B:$B, $A14, DATA!N:N)</f>
        <v>995.06666666666672</v>
      </c>
      <c r="J14" s="7">
        <f t="shared" si="1"/>
        <v>5.558886509635963E-2</v>
      </c>
      <c r="K14" s="7">
        <f t="shared" si="0"/>
        <v>-2.6119402985074647E-2</v>
      </c>
      <c r="L14" s="7">
        <f t="shared" si="0"/>
        <v>6.5584319160520765E-2</v>
      </c>
      <c r="M14" s="7">
        <f t="shared" si="0"/>
        <v>2.098485957014562E-3</v>
      </c>
    </row>
    <row r="15" spans="1:13" x14ac:dyDescent="0.3">
      <c r="A15" s="1">
        <v>42485</v>
      </c>
      <c r="B15" s="8">
        <f>AVERAGEIF(DATA!$P:$P, WEEKDAY($A15), DATA!K:K)</f>
        <v>23.482758620689655</v>
      </c>
      <c r="C15" s="8">
        <f>AVERAGEIF(DATA!$P:$P, WEEKDAY($A15), DATA!L:L)</f>
        <v>13.646551724137931</v>
      </c>
      <c r="D15" s="8">
        <f>AVERAGEIF(DATA!$P:$P, WEEKDAY($A15), DATA!M:M)</f>
        <v>192.37931034482759</v>
      </c>
      <c r="E15" s="8">
        <f>AVERAGEIF(DATA!$P:$P, WEEKDAY($A15), DATA!N:N)</f>
        <v>1030.0258620689656</v>
      </c>
      <c r="F15" s="8">
        <f>AVERAGEIF(DATA!$B:$B, $A15, DATA!K:K)</f>
        <v>29.566666666666666</v>
      </c>
      <c r="G15" s="8">
        <f>AVERAGEIF(DATA!$B:$B, $A15, DATA!L:L)</f>
        <v>9.9666666666666668</v>
      </c>
      <c r="H15" s="8">
        <f>AVERAGEIF(DATA!$B:$B, $A15, DATA!M:M)</f>
        <v>192.56666666666666</v>
      </c>
      <c r="I15" s="8">
        <f>AVERAGEIF(DATA!$B:$B, $A15, DATA!N:N)</f>
        <v>1044.1333333333334</v>
      </c>
      <c r="J15" s="7">
        <f t="shared" si="1"/>
        <v>0.25907978463044534</v>
      </c>
      <c r="K15" s="7">
        <f t="shared" si="0"/>
        <v>-0.2696567698462834</v>
      </c>
      <c r="L15" s="7">
        <f t="shared" si="0"/>
        <v>9.7389018342597389E-4</v>
      </c>
      <c r="M15" s="7">
        <f t="shared" si="0"/>
        <v>1.369623014710597E-2</v>
      </c>
    </row>
    <row r="16" spans="1:13" x14ac:dyDescent="0.3">
      <c r="A16" s="1">
        <v>42486</v>
      </c>
      <c r="B16" s="8">
        <f>AVERAGEIF(DATA!$P:$P, WEEKDAY($A16), DATA!K:K)</f>
        <v>23.46206896551724</v>
      </c>
      <c r="C16" s="8">
        <f>AVERAGEIF(DATA!$P:$P, WEEKDAY($A16), DATA!L:L)</f>
        <v>14.779310344827586</v>
      </c>
      <c r="D16" s="8">
        <f>AVERAGEIF(DATA!$P:$P, WEEKDAY($A16), DATA!M:M)</f>
        <v>196.39310344827587</v>
      </c>
      <c r="E16" s="8">
        <f>AVERAGEIF(DATA!$P:$P, WEEKDAY($A16), DATA!N:N)</f>
        <v>1004.6896551724138</v>
      </c>
      <c r="F16" s="8">
        <f>AVERAGEIF(DATA!$B:$B, $A16, DATA!K:K)</f>
        <v>20.5</v>
      </c>
      <c r="G16" s="8">
        <f>AVERAGEIF(DATA!$B:$B, $A16, DATA!L:L)</f>
        <v>18.333333333333332</v>
      </c>
      <c r="H16" s="8">
        <f>AVERAGEIF(DATA!$B:$B, $A16, DATA!M:M)</f>
        <v>202.43333333333334</v>
      </c>
      <c r="I16" s="8">
        <f>AVERAGEIF(DATA!$B:$B, $A16, DATA!N:N)</f>
        <v>1026.0666666666666</v>
      </c>
      <c r="J16" s="7">
        <f t="shared" si="1"/>
        <v>-0.12624926513815393</v>
      </c>
      <c r="K16" s="7">
        <f t="shared" si="0"/>
        <v>0.24047285736506452</v>
      </c>
      <c r="L16" s="7">
        <f t="shared" si="0"/>
        <v>3.0755814634032097E-2</v>
      </c>
      <c r="M16" s="7">
        <f t="shared" si="0"/>
        <v>2.1277228628958422E-2</v>
      </c>
    </row>
    <row r="17" spans="1:13" x14ac:dyDescent="0.3">
      <c r="A17" s="1">
        <v>42487</v>
      </c>
      <c r="B17" s="8">
        <f>AVERAGEIF(DATA!$P:$P, WEEKDAY($A17), DATA!K:K)</f>
        <v>20.81118881118881</v>
      </c>
      <c r="C17" s="8">
        <f>AVERAGEIF(DATA!$P:$P, WEEKDAY($A17), DATA!L:L)</f>
        <v>12.916083916083917</v>
      </c>
      <c r="D17" s="8">
        <f>AVERAGEIF(DATA!$P:$P, WEEKDAY($A17), DATA!M:M)</f>
        <v>189.8111888111888</v>
      </c>
      <c r="E17" s="8">
        <f>AVERAGEIF(DATA!$P:$P, WEEKDAY($A17), DATA!N:N)</f>
        <v>986.34265734265739</v>
      </c>
      <c r="F17" s="8">
        <f>AVERAGEIF(DATA!$B:$B, $A17, DATA!K:K)</f>
        <v>22.866666666666667</v>
      </c>
      <c r="G17" s="8">
        <f>AVERAGEIF(DATA!$B:$B, $A17, DATA!L:L)</f>
        <v>11.033333333333333</v>
      </c>
      <c r="H17" s="8">
        <f>AVERAGEIF(DATA!$B:$B, $A17, DATA!M:M)</f>
        <v>197.43333333333334</v>
      </c>
      <c r="I17" s="8">
        <f>AVERAGEIF(DATA!$B:$B, $A17, DATA!N:N)</f>
        <v>1007.5666666666667</v>
      </c>
      <c r="J17" s="7">
        <f t="shared" si="1"/>
        <v>9.876792114695343E-2</v>
      </c>
      <c r="K17" s="7">
        <f t="shared" si="0"/>
        <v>-0.14576791192925465</v>
      </c>
      <c r="L17" s="7">
        <f t="shared" si="0"/>
        <v>4.0156455316901818E-2</v>
      </c>
      <c r="M17" s="7">
        <f t="shared" si="0"/>
        <v>2.1517886472830483E-2</v>
      </c>
    </row>
    <row r="18" spans="1:13" x14ac:dyDescent="0.3">
      <c r="A18" s="1">
        <v>42488</v>
      </c>
      <c r="B18" s="8">
        <f>AVERAGEIF(DATA!$P:$P, WEEKDAY($A18), DATA!K:K)</f>
        <v>19.571428571428573</v>
      </c>
      <c r="C18" s="8">
        <f>AVERAGEIF(DATA!$P:$P, WEEKDAY($A18), DATA!L:L)</f>
        <v>11.657142857142857</v>
      </c>
      <c r="D18" s="8">
        <f>AVERAGEIF(DATA!$P:$P, WEEKDAY($A18), DATA!M:M)</f>
        <v>188.49285714285713</v>
      </c>
      <c r="E18" s="8">
        <f>AVERAGEIF(DATA!$P:$P, WEEKDAY($A18), DATA!N:N)</f>
        <v>955.63571428571424</v>
      </c>
      <c r="F18" s="8">
        <f>AVERAGEIF(DATA!$B:$B, $A18, DATA!K:K)</f>
        <v>18.8</v>
      </c>
      <c r="G18" s="8">
        <f>AVERAGEIF(DATA!$B:$B, $A18, DATA!L:L)</f>
        <v>12.066666666666666</v>
      </c>
      <c r="H18" s="8">
        <f>AVERAGEIF(DATA!$B:$B, $A18, DATA!M:M)</f>
        <v>214.83333333333334</v>
      </c>
      <c r="I18" s="8">
        <f>AVERAGEIF(DATA!$B:$B, $A18, DATA!N:N)</f>
        <v>975.26666666666665</v>
      </c>
      <c r="J18" s="7">
        <f t="shared" si="1"/>
        <v>-3.9416058394160625E-2</v>
      </c>
      <c r="K18" s="7">
        <f t="shared" ref="K18:K32" si="2">(G18/C18)-1</f>
        <v>3.5130718954248463E-2</v>
      </c>
      <c r="L18" s="7">
        <f t="shared" ref="L18:L32" si="3">(H18/D18)-1</f>
        <v>0.13974256950497055</v>
      </c>
      <c r="M18" s="7">
        <f t="shared" ref="M18:M32" si="4">(I18/E18)-1</f>
        <v>2.0542296701024254E-2</v>
      </c>
    </row>
    <row r="19" spans="1:13" x14ac:dyDescent="0.3">
      <c r="A19" s="1">
        <v>42489</v>
      </c>
      <c r="B19" s="8">
        <f>AVERAGEIF(DATA!$P:$P, WEEKDAY($A19), DATA!K:K)</f>
        <v>20.991596638655462</v>
      </c>
      <c r="C19" s="8">
        <f>AVERAGEIF(DATA!$P:$P, WEEKDAY($A19), DATA!L:L)</f>
        <v>12.22689075630252</v>
      </c>
      <c r="D19" s="8">
        <f>AVERAGEIF(DATA!$P:$P, WEEKDAY($A19), DATA!M:M)</f>
        <v>208.28571428571428</v>
      </c>
      <c r="E19" s="8">
        <f>AVERAGEIF(DATA!$P:$P, WEEKDAY($A19), DATA!N:N)</f>
        <v>1006.3109243697479</v>
      </c>
      <c r="F19" s="8">
        <f>AVERAGEIF(DATA!$B:$B, $A19, DATA!K:K)</f>
        <v>16.8</v>
      </c>
      <c r="G19" s="8">
        <f>AVERAGEIF(DATA!$B:$B, $A19, DATA!L:L)</f>
        <v>14.466666666666667</v>
      </c>
      <c r="H19" s="8">
        <f>AVERAGEIF(DATA!$B:$B, $A19, DATA!M:M)</f>
        <v>213.96666666666667</v>
      </c>
      <c r="I19" s="8">
        <f>AVERAGEIF(DATA!$B:$B, $A19, DATA!N:N)</f>
        <v>1013.8</v>
      </c>
      <c r="J19" s="7">
        <f t="shared" si="1"/>
        <v>-0.19967974379503595</v>
      </c>
      <c r="K19" s="7">
        <f t="shared" si="2"/>
        <v>0.18318442153493719</v>
      </c>
      <c r="L19" s="7">
        <f t="shared" si="3"/>
        <v>2.7274805669867508E-2</v>
      </c>
      <c r="M19" s="7">
        <f t="shared" si="4"/>
        <v>7.4421090429306336E-3</v>
      </c>
    </row>
    <row r="20" spans="1:13" x14ac:dyDescent="0.3">
      <c r="A20" s="1">
        <v>42490</v>
      </c>
      <c r="B20" s="8">
        <f>AVERAGEIF(DATA!$P:$P, WEEKDAY($A20), DATA!K:K)</f>
        <v>21.714285714285715</v>
      </c>
      <c r="C20" s="8">
        <f>AVERAGEIF(DATA!$P:$P, WEEKDAY($A20), DATA!L:L)</f>
        <v>14.294117647058824</v>
      </c>
      <c r="D20" s="8">
        <f>AVERAGEIF(DATA!$P:$P, WEEKDAY($A20), DATA!M:M)</f>
        <v>208</v>
      </c>
      <c r="E20" s="8">
        <f>AVERAGEIF(DATA!$P:$P, WEEKDAY($A20), DATA!N:N)</f>
        <v>958.9159663865546</v>
      </c>
      <c r="F20" s="8">
        <f>AVERAGEIF(DATA!$B:$B, $A20, DATA!K:K)</f>
        <v>20.933333333333334</v>
      </c>
      <c r="G20" s="8">
        <f>AVERAGEIF(DATA!$B:$B, $A20, DATA!L:L)</f>
        <v>17.100000000000001</v>
      </c>
      <c r="H20" s="8">
        <f>AVERAGEIF(DATA!$B:$B, $A20, DATA!M:M)</f>
        <v>225.83333333333334</v>
      </c>
      <c r="I20" s="8">
        <f>AVERAGEIF(DATA!$B:$B, $A20, DATA!N:N)</f>
        <v>922.2</v>
      </c>
      <c r="J20" s="7">
        <f t="shared" si="1"/>
        <v>-3.5964912280701755E-2</v>
      </c>
      <c r="K20" s="7">
        <f t="shared" si="2"/>
        <v>0.19629629629629641</v>
      </c>
      <c r="L20" s="7">
        <f t="shared" si="3"/>
        <v>8.5737179487179516E-2</v>
      </c>
      <c r="M20" s="7">
        <f t="shared" si="4"/>
        <v>-3.8289034361279728E-2</v>
      </c>
    </row>
    <row r="21" spans="1:13" x14ac:dyDescent="0.3">
      <c r="A21" s="1">
        <v>42491</v>
      </c>
      <c r="B21" s="8">
        <f>AVERAGEIF(DATA!$P:$P, WEEKDAY($A21), DATA!K:K)</f>
        <v>19.957264957264957</v>
      </c>
      <c r="C21" s="8">
        <f>AVERAGEIF(DATA!$P:$P, WEEKDAY($A21), DATA!L:L)</f>
        <v>14.888888888888889</v>
      </c>
      <c r="D21" s="8">
        <f>AVERAGEIF(DATA!$P:$P, WEEKDAY($A21), DATA!M:M)</f>
        <v>172.67521367521368</v>
      </c>
      <c r="E21" s="8">
        <f>AVERAGEIF(DATA!$P:$P, WEEKDAY($A21), DATA!N:N)</f>
        <v>992.982905982906</v>
      </c>
      <c r="F21" s="8">
        <f>AVERAGEIF(DATA!$B:$B, $A21, DATA!K:K)</f>
        <v>22.633333333333333</v>
      </c>
      <c r="G21" s="8">
        <f>AVERAGEIF(DATA!$B:$B, $A21, DATA!L:L)</f>
        <v>15.7</v>
      </c>
      <c r="H21" s="8">
        <f>AVERAGEIF(DATA!$B:$B, $A21, DATA!M:M)</f>
        <v>160.26666666666668</v>
      </c>
      <c r="I21" s="8">
        <f>AVERAGEIF(DATA!$B:$B, $A21, DATA!N:N)</f>
        <v>953.5</v>
      </c>
      <c r="J21" s="7">
        <f t="shared" si="1"/>
        <v>0.13408993576017125</v>
      </c>
      <c r="K21" s="7">
        <f t="shared" si="2"/>
        <v>5.4477611940298543E-2</v>
      </c>
      <c r="L21" s="7">
        <f t="shared" si="3"/>
        <v>-7.1860614760184127E-2</v>
      </c>
      <c r="M21" s="7">
        <f t="shared" si="4"/>
        <v>-3.9761919107583976E-2</v>
      </c>
    </row>
    <row r="22" spans="1:13" x14ac:dyDescent="0.3">
      <c r="A22" s="1">
        <v>42492</v>
      </c>
      <c r="B22" s="8">
        <f>AVERAGEIF(DATA!$P:$P, WEEKDAY($A22), DATA!K:K)</f>
        <v>23.482758620689655</v>
      </c>
      <c r="C22" s="8">
        <f>AVERAGEIF(DATA!$P:$P, WEEKDAY($A22), DATA!L:L)</f>
        <v>13.646551724137931</v>
      </c>
      <c r="D22" s="8">
        <f>AVERAGEIF(DATA!$P:$P, WEEKDAY($A22), DATA!M:M)</f>
        <v>192.37931034482759</v>
      </c>
      <c r="E22" s="8">
        <f>AVERAGEIF(DATA!$P:$P, WEEKDAY($A22), DATA!N:N)</f>
        <v>1030.0258620689656</v>
      </c>
      <c r="F22" s="8">
        <f>AVERAGEIF(DATA!$B:$B, $A22, DATA!K:K)</f>
        <v>16.068965517241381</v>
      </c>
      <c r="G22" s="8">
        <f>AVERAGEIF(DATA!$B:$B, $A22, DATA!L:L)</f>
        <v>13.172413793103448</v>
      </c>
      <c r="H22" s="8">
        <f>AVERAGEIF(DATA!$B:$B, $A22, DATA!M:M)</f>
        <v>186.82758620689654</v>
      </c>
      <c r="I22" s="8">
        <f>AVERAGEIF(DATA!$B:$B, $A22, DATA!N:N)</f>
        <v>1027.4137931034484</v>
      </c>
      <c r="J22" s="7">
        <f t="shared" si="1"/>
        <v>-0.31571218795888389</v>
      </c>
      <c r="K22" s="7">
        <f t="shared" si="2"/>
        <v>-3.4744156664560877E-2</v>
      </c>
      <c r="L22" s="7">
        <f t="shared" si="3"/>
        <v>-2.8858218318695172E-2</v>
      </c>
      <c r="M22" s="7">
        <f t="shared" si="4"/>
        <v>-2.5359256128486551E-3</v>
      </c>
    </row>
    <row r="23" spans="1:13" x14ac:dyDescent="0.3">
      <c r="A23" s="1">
        <v>42493</v>
      </c>
      <c r="B23" s="8">
        <f>AVERAGEIF(DATA!$P:$P, WEEKDAY($A23), DATA!K:K)</f>
        <v>23.46206896551724</v>
      </c>
      <c r="C23" s="8">
        <f>AVERAGEIF(DATA!$P:$P, WEEKDAY($A23), DATA!L:L)</f>
        <v>14.779310344827586</v>
      </c>
      <c r="D23" s="8">
        <f>AVERAGEIF(DATA!$P:$P, WEEKDAY($A23), DATA!M:M)</f>
        <v>196.39310344827587</v>
      </c>
      <c r="E23" s="8">
        <f>AVERAGEIF(DATA!$P:$P, WEEKDAY($A23), DATA!N:N)</f>
        <v>1004.6896551724138</v>
      </c>
      <c r="F23" s="8">
        <f>AVERAGEIF(DATA!$B:$B, $A23, DATA!K:K)</f>
        <v>24.931034482758619</v>
      </c>
      <c r="G23" s="8">
        <f>AVERAGEIF(DATA!$B:$B, $A23, DATA!L:L)</f>
        <v>14.827586206896552</v>
      </c>
      <c r="H23" s="8">
        <f>AVERAGEIF(DATA!$B:$B, $A23, DATA!M:M)</f>
        <v>203.34482758620689</v>
      </c>
      <c r="I23" s="8">
        <f>AVERAGEIF(DATA!$B:$B, $A23, DATA!N:N)</f>
        <v>1013.4137931034483</v>
      </c>
      <c r="J23" s="7">
        <f t="shared" si="1"/>
        <v>6.2610229276895968E-2</v>
      </c>
      <c r="K23" s="7">
        <f t="shared" si="2"/>
        <v>3.2664489034064381E-3</v>
      </c>
      <c r="L23" s="7">
        <f t="shared" si="3"/>
        <v>3.5396987042174421E-2</v>
      </c>
      <c r="M23" s="7">
        <f t="shared" si="4"/>
        <v>8.6834157056561168E-3</v>
      </c>
    </row>
    <row r="24" spans="1:13" x14ac:dyDescent="0.3">
      <c r="A24" s="1">
        <v>42494</v>
      </c>
      <c r="B24" s="8">
        <f>AVERAGEIF(DATA!$P:$P, WEEKDAY($A24), DATA!K:K)</f>
        <v>20.81118881118881</v>
      </c>
      <c r="C24" s="8">
        <f>AVERAGEIF(DATA!$P:$P, WEEKDAY($A24), DATA!L:L)</f>
        <v>12.916083916083917</v>
      </c>
      <c r="D24" s="8">
        <f>AVERAGEIF(DATA!$P:$P, WEEKDAY($A24), DATA!M:M)</f>
        <v>189.8111888111888</v>
      </c>
      <c r="E24" s="8">
        <f>AVERAGEIF(DATA!$P:$P, WEEKDAY($A24), DATA!N:N)</f>
        <v>986.34265734265739</v>
      </c>
      <c r="F24" s="8">
        <f>AVERAGEIF(DATA!$B:$B, $A24, DATA!K:K)</f>
        <v>13.96551724137931</v>
      </c>
      <c r="G24" s="8">
        <f>AVERAGEIF(DATA!$B:$B, $A24, DATA!L:L)</f>
        <v>11.137931034482758</v>
      </c>
      <c r="H24" s="8">
        <f>AVERAGEIF(DATA!$B:$B, $A24, DATA!M:M)</f>
        <v>179.79310344827587</v>
      </c>
      <c r="I24" s="8">
        <f>AVERAGEIF(DATA!$B:$B, $A24, DATA!N:N)</f>
        <v>1037.1724137931035</v>
      </c>
      <c r="J24" s="7">
        <f t="shared" si="1"/>
        <v>-0.32894187986651835</v>
      </c>
      <c r="K24" s="7">
        <f t="shared" si="2"/>
        <v>-0.13766966002651093</v>
      </c>
      <c r="L24" s="7">
        <f t="shared" si="3"/>
        <v>-5.2779214047693701E-2</v>
      </c>
      <c r="M24" s="7">
        <f t="shared" si="4"/>
        <v>5.1533568047628098E-2</v>
      </c>
    </row>
    <row r="25" spans="1:13" x14ac:dyDescent="0.3">
      <c r="A25" s="1">
        <v>42495</v>
      </c>
      <c r="B25" s="8">
        <f>AVERAGEIF(DATA!$P:$P, WEEKDAY($A25), DATA!K:K)</f>
        <v>19.571428571428573</v>
      </c>
      <c r="C25" s="8">
        <f>AVERAGEIF(DATA!$P:$P, WEEKDAY($A25), DATA!L:L)</f>
        <v>11.657142857142857</v>
      </c>
      <c r="D25" s="8">
        <f>AVERAGEIF(DATA!$P:$P, WEEKDAY($A25), DATA!M:M)</f>
        <v>188.49285714285713</v>
      </c>
      <c r="E25" s="8">
        <f>AVERAGEIF(DATA!$P:$P, WEEKDAY($A25), DATA!N:N)</f>
        <v>955.63571428571424</v>
      </c>
      <c r="F25" s="8">
        <f>AVERAGEIF(DATA!$B:$B, $A25, DATA!K:K)</f>
        <v>22.068965517241381</v>
      </c>
      <c r="G25" s="8">
        <f>AVERAGEIF(DATA!$B:$B, $A25, DATA!L:L)</f>
        <v>15.448275862068966</v>
      </c>
      <c r="H25" s="8">
        <f>AVERAGEIF(DATA!$B:$B, $A25, DATA!M:M)</f>
        <v>207.24137931034483</v>
      </c>
      <c r="I25" s="8">
        <f>AVERAGEIF(DATA!$B:$B, $A25, DATA!N:N)</f>
        <v>1032.9310344827586</v>
      </c>
      <c r="J25" s="7">
        <f t="shared" si="1"/>
        <v>0.1276113767933551</v>
      </c>
      <c r="K25" s="7">
        <f t="shared" si="2"/>
        <v>0.32521974306964174</v>
      </c>
      <c r="L25" s="7">
        <f t="shared" si="3"/>
        <v>9.9465425118355322E-2</v>
      </c>
      <c r="M25" s="7">
        <f t="shared" si="4"/>
        <v>8.0883666277393518E-2</v>
      </c>
    </row>
    <row r="26" spans="1:13" x14ac:dyDescent="0.3">
      <c r="A26" s="1">
        <v>42496</v>
      </c>
      <c r="B26" s="8">
        <f>AVERAGEIF(DATA!$P:$P, WEEKDAY($A26), DATA!K:K)</f>
        <v>20.991596638655462</v>
      </c>
      <c r="C26" s="8">
        <f>AVERAGEIF(DATA!$P:$P, WEEKDAY($A26), DATA!L:L)</f>
        <v>12.22689075630252</v>
      </c>
      <c r="D26" s="8">
        <f>AVERAGEIF(DATA!$P:$P, WEEKDAY($A26), DATA!M:M)</f>
        <v>208.28571428571428</v>
      </c>
      <c r="E26" s="8">
        <f>AVERAGEIF(DATA!$P:$P, WEEKDAY($A26), DATA!N:N)</f>
        <v>1006.3109243697479</v>
      </c>
      <c r="F26" s="8">
        <f>AVERAGEIF(DATA!$B:$B, $A26, DATA!K:K)</f>
        <v>20.413793103448278</v>
      </c>
      <c r="G26" s="8">
        <f>AVERAGEIF(DATA!$B:$B, $A26, DATA!L:L)</f>
        <v>11.310344827586206</v>
      </c>
      <c r="H26" s="8">
        <f>AVERAGEIF(DATA!$B:$B, $A26, DATA!M:M)</f>
        <v>201.93103448275863</v>
      </c>
      <c r="I26" s="8">
        <f>AVERAGEIF(DATA!$B:$B, $A26, DATA!N:N)</f>
        <v>1021.4827586206897</v>
      </c>
      <c r="J26" s="7">
        <f t="shared" si="1"/>
        <v>-2.7525468650782647E-2</v>
      </c>
      <c r="K26" s="7">
        <f t="shared" si="2"/>
        <v>-7.496148832800098E-2</v>
      </c>
      <c r="L26" s="7">
        <f t="shared" si="3"/>
        <v>-3.0509436639704735E-2</v>
      </c>
      <c r="M26" s="7">
        <f t="shared" si="4"/>
        <v>1.5076686423178609E-2</v>
      </c>
    </row>
    <row r="27" spans="1:13" x14ac:dyDescent="0.3">
      <c r="A27" s="1">
        <v>42497</v>
      </c>
      <c r="B27" s="8">
        <f>AVERAGEIF(DATA!$P:$P, WEEKDAY($A27), DATA!K:K)</f>
        <v>21.714285714285715</v>
      </c>
      <c r="C27" s="8">
        <f>AVERAGEIF(DATA!$P:$P, WEEKDAY($A27), DATA!L:L)</f>
        <v>14.294117647058824</v>
      </c>
      <c r="D27" s="8">
        <f>AVERAGEIF(DATA!$P:$P, WEEKDAY($A27), DATA!M:M)</f>
        <v>208</v>
      </c>
      <c r="E27" s="8">
        <f>AVERAGEIF(DATA!$P:$P, WEEKDAY($A27), DATA!N:N)</f>
        <v>958.9159663865546</v>
      </c>
      <c r="F27" s="8">
        <f>AVERAGEIF(DATA!$B:$B, $A27, DATA!K:K)</f>
        <v>20.620689655172413</v>
      </c>
      <c r="G27" s="8">
        <f>AVERAGEIF(DATA!$B:$B, $A27, DATA!L:L)</f>
        <v>14.03448275862069</v>
      </c>
      <c r="H27" s="8">
        <f>AVERAGEIF(DATA!$B:$B, $A27, DATA!M:M)</f>
        <v>181.24137931034483</v>
      </c>
      <c r="I27" s="8">
        <f>AVERAGEIF(DATA!$B:$B, $A27, DATA!N:N)</f>
        <v>953.89655172413791</v>
      </c>
      <c r="J27" s="7">
        <f t="shared" si="1"/>
        <v>-5.0362976406533644E-2</v>
      </c>
      <c r="K27" s="7">
        <f t="shared" si="2"/>
        <v>-1.8163757627359112E-2</v>
      </c>
      <c r="L27" s="7">
        <f t="shared" si="3"/>
        <v>-0.12864721485411146</v>
      </c>
      <c r="M27" s="7">
        <f t="shared" si="4"/>
        <v>-5.234467709752666E-3</v>
      </c>
    </row>
    <row r="28" spans="1:13" x14ac:dyDescent="0.3">
      <c r="A28" s="1">
        <v>42498</v>
      </c>
      <c r="B28" s="8">
        <f>AVERAGEIF(DATA!$P:$P, WEEKDAY($A28), DATA!K:K)</f>
        <v>19.957264957264957</v>
      </c>
      <c r="C28" s="8">
        <f>AVERAGEIF(DATA!$P:$P, WEEKDAY($A28), DATA!L:L)</f>
        <v>14.888888888888889</v>
      </c>
      <c r="D28" s="8">
        <f>AVERAGEIF(DATA!$P:$P, WEEKDAY($A28), DATA!M:M)</f>
        <v>172.67521367521368</v>
      </c>
      <c r="E28" s="8">
        <f>AVERAGEIF(DATA!$P:$P, WEEKDAY($A28), DATA!N:N)</f>
        <v>992.982905982906</v>
      </c>
      <c r="F28" s="8">
        <f>AVERAGEIF(DATA!$B:$B, $A28, DATA!K:K)</f>
        <v>17.074074074074073</v>
      </c>
      <c r="G28" s="8">
        <f>AVERAGEIF(DATA!$B:$B, $A28, DATA!L:L)</f>
        <v>17.37037037037037</v>
      </c>
      <c r="H28" s="8">
        <f>AVERAGEIF(DATA!$B:$B, $A28, DATA!M:M)</f>
        <v>184.81481481481481</v>
      </c>
      <c r="I28" s="8">
        <f>AVERAGEIF(DATA!$B:$B, $A28, DATA!N:N)</f>
        <v>958.07407407407402</v>
      </c>
      <c r="J28" s="7">
        <f t="shared" si="1"/>
        <v>-0.14446823697359035</v>
      </c>
      <c r="K28" s="7">
        <f t="shared" si="2"/>
        <v>0.16666666666666652</v>
      </c>
      <c r="L28" s="7">
        <f t="shared" si="3"/>
        <v>7.0303090300120274E-2</v>
      </c>
      <c r="M28" s="7">
        <f t="shared" si="4"/>
        <v>-3.5155521508476895E-2</v>
      </c>
    </row>
    <row r="29" spans="1:13" x14ac:dyDescent="0.3">
      <c r="A29" s="1">
        <v>42499</v>
      </c>
      <c r="B29" s="8">
        <f>AVERAGEIF(DATA!$P:$P, WEEKDAY($A29), DATA!K:K)</f>
        <v>23.482758620689655</v>
      </c>
      <c r="C29" s="8">
        <f>AVERAGEIF(DATA!$P:$P, WEEKDAY($A29), DATA!L:L)</f>
        <v>13.646551724137931</v>
      </c>
      <c r="D29" s="8">
        <f>AVERAGEIF(DATA!$P:$P, WEEKDAY($A29), DATA!M:M)</f>
        <v>192.37931034482759</v>
      </c>
      <c r="E29" s="8">
        <f>AVERAGEIF(DATA!$P:$P, WEEKDAY($A29), DATA!N:N)</f>
        <v>1030.0258620689656</v>
      </c>
      <c r="F29" s="8">
        <f>AVERAGEIF(DATA!$B:$B, $A29, DATA!K:K)</f>
        <v>22.851851851851851</v>
      </c>
      <c r="G29" s="8">
        <f>AVERAGEIF(DATA!$B:$B, $A29, DATA!L:L)</f>
        <v>15.481481481481481</v>
      </c>
      <c r="H29" s="8">
        <f>AVERAGEIF(DATA!$B:$B, $A29, DATA!M:M)</f>
        <v>201.18518518518519</v>
      </c>
      <c r="I29" s="8">
        <f>AVERAGEIF(DATA!$B:$B, $A29, DATA!N:N)</f>
        <v>976.33333333333337</v>
      </c>
      <c r="J29" s="7">
        <f t="shared" si="1"/>
        <v>-2.6866808070919679E-2</v>
      </c>
      <c r="K29" s="7">
        <f t="shared" si="2"/>
        <v>0.13446105612877557</v>
      </c>
      <c r="L29" s="7">
        <f t="shared" si="3"/>
        <v>4.5773502486174955E-2</v>
      </c>
      <c r="M29" s="7">
        <f t="shared" si="4"/>
        <v>-5.212735981966754E-2</v>
      </c>
    </row>
    <row r="30" spans="1:13" x14ac:dyDescent="0.3">
      <c r="A30" s="1">
        <v>42500</v>
      </c>
      <c r="B30" s="8">
        <f>AVERAGEIF(DATA!$P:$P, WEEKDAY($A30), DATA!K:K)</f>
        <v>23.46206896551724</v>
      </c>
      <c r="C30" s="8">
        <f>AVERAGEIF(DATA!$P:$P, WEEKDAY($A30), DATA!L:L)</f>
        <v>14.779310344827586</v>
      </c>
      <c r="D30" s="8">
        <f>AVERAGEIF(DATA!$P:$P, WEEKDAY($A30), DATA!M:M)</f>
        <v>196.39310344827587</v>
      </c>
      <c r="E30" s="8">
        <f>AVERAGEIF(DATA!$P:$P, WEEKDAY($A30), DATA!N:N)</f>
        <v>1004.6896551724138</v>
      </c>
      <c r="F30" s="8">
        <f>AVERAGEIF(DATA!$B:$B, $A30, DATA!K:K)</f>
        <v>24.192307692307693</v>
      </c>
      <c r="G30" s="8">
        <f>AVERAGEIF(DATA!$B:$B, $A30, DATA!L:L)</f>
        <v>18.653846153846153</v>
      </c>
      <c r="H30" s="8">
        <f>AVERAGEIF(DATA!$B:$B, $A30, DATA!M:M)</f>
        <v>179.34615384615384</v>
      </c>
      <c r="I30" s="8">
        <f>AVERAGEIF(DATA!$B:$B, $A30, DATA!N:N)</f>
        <v>958.69230769230774</v>
      </c>
      <c r="J30" s="7">
        <f t="shared" si="1"/>
        <v>3.1124225568670116E-2</v>
      </c>
      <c r="K30" s="7">
        <f t="shared" si="2"/>
        <v>0.26215944578053763</v>
      </c>
      <c r="L30" s="7">
        <f t="shared" si="3"/>
        <v>-8.6800143705716648E-2</v>
      </c>
      <c r="M30" s="7">
        <f t="shared" si="4"/>
        <v>-4.5782642673087515E-2</v>
      </c>
    </row>
    <row r="31" spans="1:13" x14ac:dyDescent="0.3">
      <c r="A31" s="1">
        <v>42501</v>
      </c>
      <c r="B31" s="8">
        <f>AVERAGEIF(DATA!$P:$P, WEEKDAY($A31), DATA!K:K)</f>
        <v>20.81118881118881</v>
      </c>
      <c r="C31" s="8">
        <f>AVERAGEIF(DATA!$P:$P, WEEKDAY($A31), DATA!L:L)</f>
        <v>12.916083916083917</v>
      </c>
      <c r="D31" s="8">
        <f>AVERAGEIF(DATA!$P:$P, WEEKDAY($A31), DATA!M:M)</f>
        <v>189.8111888111888</v>
      </c>
      <c r="E31" s="8">
        <f>AVERAGEIF(DATA!$P:$P, WEEKDAY($A31), DATA!N:N)</f>
        <v>986.34265734265739</v>
      </c>
      <c r="F31" s="8">
        <f>AVERAGEIF(DATA!$B:$B, $A31, DATA!K:K)</f>
        <v>21.25</v>
      </c>
      <c r="G31" s="8">
        <f>AVERAGEIF(DATA!$B:$B, $A31, DATA!L:L)</f>
        <v>14.5</v>
      </c>
      <c r="H31" s="8">
        <f>AVERAGEIF(DATA!$B:$B, $A31, DATA!M:M)</f>
        <v>184.54166666666666</v>
      </c>
      <c r="I31" s="8">
        <f>AVERAGEIF(DATA!$B:$B, $A31, DATA!N:N)</f>
        <v>888.20833333333337</v>
      </c>
      <c r="J31" s="7">
        <f t="shared" si="1"/>
        <v>2.1085349462365732E-2</v>
      </c>
      <c r="K31" s="7">
        <f t="shared" si="2"/>
        <v>0.12263129399025452</v>
      </c>
      <c r="L31" s="7">
        <f t="shared" si="3"/>
        <v>-2.7761915288165184E-2</v>
      </c>
      <c r="M31" s="7">
        <f t="shared" si="4"/>
        <v>-9.9493135857787407E-2</v>
      </c>
    </row>
    <row r="32" spans="1:13" x14ac:dyDescent="0.3">
      <c r="A32" s="1">
        <v>42502</v>
      </c>
      <c r="B32" s="8">
        <f>AVERAGEIF(DATA!$P:$P, WEEKDAY($A32), DATA!K:K)</f>
        <v>19.571428571428573</v>
      </c>
      <c r="C32" s="8">
        <f>AVERAGEIF(DATA!$P:$P, WEEKDAY($A32), DATA!L:L)</f>
        <v>11.657142857142857</v>
      </c>
      <c r="D32" s="8">
        <f>AVERAGEIF(DATA!$P:$P, WEEKDAY($A32), DATA!M:M)</f>
        <v>188.49285714285713</v>
      </c>
      <c r="E32" s="8">
        <f>AVERAGEIF(DATA!$P:$P, WEEKDAY($A32), DATA!N:N)</f>
        <v>955.63571428571424</v>
      </c>
      <c r="F32" s="8">
        <f>AVERAGEIF(DATA!$B:$B, $A32, DATA!K:K)</f>
        <v>4.1904761904761907</v>
      </c>
      <c r="G32" s="8">
        <f>AVERAGEIF(DATA!$B:$B, $A32, DATA!L:L)</f>
        <v>2.1428571428571428</v>
      </c>
      <c r="H32" s="8">
        <f>AVERAGEIF(DATA!$B:$B, $A32, DATA!M:M)</f>
        <v>98.80952380952381</v>
      </c>
      <c r="I32" s="8">
        <f>AVERAGEIF(DATA!$B:$B, $A32, DATA!N:N)</f>
        <v>652</v>
      </c>
      <c r="J32" s="7">
        <f t="shared" si="1"/>
        <v>-0.78588807785888082</v>
      </c>
      <c r="K32" s="7">
        <f t="shared" si="2"/>
        <v>-0.81617647058823528</v>
      </c>
      <c r="L32" s="7">
        <f t="shared" si="3"/>
        <v>-0.47579168087713308</v>
      </c>
      <c r="M32" s="7">
        <f t="shared" si="4"/>
        <v>-0.31773165207901988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5ED9-3E81-4CE2-B403-2730AB48B073}">
  <dimension ref="A1:D32"/>
  <sheetViews>
    <sheetView workbookViewId="0">
      <selection activeCell="C23" sqref="C23"/>
    </sheetView>
  </sheetViews>
  <sheetFormatPr defaultRowHeight="14.4" x14ac:dyDescent="0.3"/>
  <cols>
    <col min="1" max="1" width="10.88671875" bestFit="1" customWidth="1"/>
    <col min="2" max="2" width="18.21875" bestFit="1" customWidth="1"/>
    <col min="3" max="3" width="21.44140625" bestFit="1" customWidth="1"/>
    <col min="4" max="4" width="16" bestFit="1" customWidth="1"/>
  </cols>
  <sheetData>
    <row r="1" spans="1:4" x14ac:dyDescent="0.3">
      <c r="A1" t="s">
        <v>1</v>
      </c>
      <c r="B1" s="8" t="s">
        <v>51</v>
      </c>
      <c r="C1" s="8" t="s">
        <v>52</v>
      </c>
      <c r="D1" s="8" t="s">
        <v>53</v>
      </c>
    </row>
    <row r="2" spans="1:4" x14ac:dyDescent="0.3">
      <c r="A2" s="6">
        <v>1</v>
      </c>
      <c r="B2">
        <f>AVERAGEIF(DATA!$P:$P,$A2,DATA!K:K)</f>
        <v>19.957264957264957</v>
      </c>
      <c r="C2">
        <f>AVERAGEIF(DATA!$P:$P,$A2,DATA!L:L)</f>
        <v>14.888888888888889</v>
      </c>
      <c r="D2">
        <f>AVERAGEIF(DATA!$P:$P,$A2,DATA!M:M)</f>
        <v>172.67521367521368</v>
      </c>
    </row>
    <row r="3" spans="1:4" x14ac:dyDescent="0.3">
      <c r="A3" s="6">
        <v>2</v>
      </c>
      <c r="B3">
        <f>AVERAGEIF(DATA!$P:$P,$A3,DATA!K:K)</f>
        <v>23.482758620689655</v>
      </c>
      <c r="C3">
        <f>AVERAGEIF(DATA!$P:$P,$A3,DATA!L:L)</f>
        <v>13.646551724137931</v>
      </c>
      <c r="D3">
        <f>AVERAGEIF(DATA!$P:$P,$A3,DATA!M:M)</f>
        <v>192.37931034482759</v>
      </c>
    </row>
    <row r="4" spans="1:4" x14ac:dyDescent="0.3">
      <c r="A4" s="6">
        <v>3</v>
      </c>
      <c r="B4">
        <f>AVERAGEIF(DATA!$P:$P,$A4,DATA!K:K)</f>
        <v>23.46206896551724</v>
      </c>
      <c r="C4">
        <f>AVERAGEIF(DATA!$P:$P,$A4,DATA!L:L)</f>
        <v>14.779310344827586</v>
      </c>
      <c r="D4">
        <f>AVERAGEIF(DATA!$P:$P,$A4,DATA!M:M)</f>
        <v>196.39310344827587</v>
      </c>
    </row>
    <row r="5" spans="1:4" x14ac:dyDescent="0.3">
      <c r="A5" s="6">
        <v>4</v>
      </c>
      <c r="B5">
        <f>AVERAGEIF(DATA!$P:$P,$A5,DATA!K:K)</f>
        <v>20.81118881118881</v>
      </c>
      <c r="C5">
        <f>AVERAGEIF(DATA!$P:$P,$A5,DATA!L:L)</f>
        <v>12.916083916083917</v>
      </c>
      <c r="D5">
        <f>AVERAGEIF(DATA!$P:$P,$A5,DATA!M:M)</f>
        <v>189.8111888111888</v>
      </c>
    </row>
    <row r="6" spans="1:4" x14ac:dyDescent="0.3">
      <c r="A6" s="6">
        <v>5</v>
      </c>
      <c r="B6">
        <f>AVERAGEIF(DATA!$P:$P,$A6,DATA!K:K)</f>
        <v>19.571428571428573</v>
      </c>
      <c r="C6">
        <f>AVERAGEIF(DATA!$P:$P,$A6,DATA!L:L)</f>
        <v>11.657142857142857</v>
      </c>
      <c r="D6">
        <f>AVERAGEIF(DATA!$P:$P,$A6,DATA!M:M)</f>
        <v>188.49285714285713</v>
      </c>
    </row>
    <row r="7" spans="1:4" x14ac:dyDescent="0.3">
      <c r="A7" s="6">
        <v>6</v>
      </c>
      <c r="B7">
        <f>AVERAGEIF(DATA!$P:$P,$A7,DATA!K:K)</f>
        <v>20.991596638655462</v>
      </c>
      <c r="C7">
        <f>AVERAGEIF(DATA!$P:$P,$A7,DATA!L:L)</f>
        <v>12.22689075630252</v>
      </c>
      <c r="D7">
        <f>AVERAGEIF(DATA!$P:$P,$A7,DATA!M:M)</f>
        <v>208.28571428571428</v>
      </c>
    </row>
    <row r="8" spans="1:4" x14ac:dyDescent="0.3">
      <c r="A8" s="6">
        <v>7</v>
      </c>
      <c r="B8">
        <f>AVERAGEIF(DATA!$P:$P,$A8,DATA!K:K)</f>
        <v>21.714285714285715</v>
      </c>
      <c r="C8">
        <f>AVERAGEIF(DATA!$P:$P,$A8,DATA!L:L)</f>
        <v>14.294117647058824</v>
      </c>
      <c r="D8">
        <f>AVERAGEIF(DATA!$P:$P,$A8,DATA!M:M)</f>
        <v>208</v>
      </c>
    </row>
    <row r="9" spans="1:4" x14ac:dyDescent="0.3">
      <c r="A9" s="6"/>
    </row>
    <row r="10" spans="1:4" x14ac:dyDescent="0.3">
      <c r="A10" s="6"/>
      <c r="B10" s="10" t="s">
        <v>68</v>
      </c>
      <c r="C10" s="10"/>
    </row>
    <row r="11" spans="1:4" x14ac:dyDescent="0.3">
      <c r="A11" s="6"/>
      <c r="B11" t="s">
        <v>32</v>
      </c>
      <c r="C11" t="s">
        <v>33</v>
      </c>
    </row>
    <row r="12" spans="1:4" x14ac:dyDescent="0.3">
      <c r="A12" s="6"/>
      <c r="B12">
        <f>SUM(B2:B8)</f>
        <v>149.99059227903041</v>
      </c>
      <c r="C12">
        <f>SUM(C2:C8)</f>
        <v>94.408986134442529</v>
      </c>
    </row>
    <row r="13" spans="1:4" x14ac:dyDescent="0.3">
      <c r="A13" s="6" t="s">
        <v>69</v>
      </c>
      <c r="B13" s="10">
        <f>SUM(B12:C12)</f>
        <v>244.39957841347294</v>
      </c>
      <c r="C13" s="10"/>
    </row>
    <row r="14" spans="1:4" x14ac:dyDescent="0.3">
      <c r="A14" s="6"/>
      <c r="B14" s="4"/>
      <c r="C14" s="4"/>
    </row>
    <row r="15" spans="1:4" x14ac:dyDescent="0.3">
      <c r="A15" s="6"/>
    </row>
    <row r="16" spans="1:4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mergeCells count="2">
    <mergeCell ref="B10:C10"/>
    <mergeCell ref="B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EA0A-CF35-41C8-8445-99C11E584FFB}">
  <dimension ref="A1:P5"/>
  <sheetViews>
    <sheetView workbookViewId="0">
      <selection activeCell="R24" sqref="R24"/>
    </sheetView>
  </sheetViews>
  <sheetFormatPr defaultRowHeight="14.4" x14ac:dyDescent="0.3"/>
  <sheetData>
    <row r="1" spans="1:16" x14ac:dyDescent="0.3">
      <c r="B1" s="9"/>
      <c r="C1" s="9"/>
      <c r="D1" s="9"/>
      <c r="E1" s="9"/>
      <c r="K1" s="2"/>
      <c r="L1" s="9" t="s">
        <v>31</v>
      </c>
      <c r="M1" s="9"/>
      <c r="N1" s="9"/>
      <c r="O1" s="9"/>
      <c r="P1" s="9"/>
    </row>
    <row r="2" spans="1:16" x14ac:dyDescent="0.3">
      <c r="B2" s="2" t="str">
        <f>"0-2"</f>
        <v>0-2</v>
      </c>
      <c r="C2" s="2" t="str">
        <f>"2-5"</f>
        <v>2-5</v>
      </c>
      <c r="D2" s="2" t="str">
        <f>"5-8"</f>
        <v>5-8</v>
      </c>
      <c r="E2" s="2" t="str">
        <f>"8+"</f>
        <v>8+</v>
      </c>
      <c r="L2" t="str">
        <f>"0-10"</f>
        <v>0-10</v>
      </c>
      <c r="M2" t="str">
        <f>"10-20"</f>
        <v>10-20</v>
      </c>
      <c r="N2" t="str">
        <f>"20-30"</f>
        <v>20-30</v>
      </c>
      <c r="O2" t="str">
        <f>"30-40"</f>
        <v>30-40</v>
      </c>
      <c r="P2" t="str">
        <f>"40+"</f>
        <v>40+</v>
      </c>
    </row>
    <row r="3" spans="1:16" x14ac:dyDescent="0.3">
      <c r="A3" t="s">
        <v>35</v>
      </c>
      <c r="B3" s="2">
        <v>5</v>
      </c>
      <c r="C3" s="2">
        <v>7</v>
      </c>
      <c r="D3" s="2">
        <v>13</v>
      </c>
      <c r="E3" s="2">
        <v>7</v>
      </c>
      <c r="K3" t="s">
        <v>32</v>
      </c>
      <c r="L3">
        <v>15</v>
      </c>
      <c r="M3">
        <v>4</v>
      </c>
      <c r="N3">
        <v>3</v>
      </c>
      <c r="O3">
        <v>3</v>
      </c>
      <c r="P3">
        <v>5</v>
      </c>
    </row>
    <row r="4" spans="1:16" x14ac:dyDescent="0.3">
      <c r="K4" t="s">
        <v>33</v>
      </c>
      <c r="L4">
        <v>14</v>
      </c>
      <c r="M4">
        <v>9</v>
      </c>
      <c r="N4">
        <v>6</v>
      </c>
      <c r="O4">
        <v>0</v>
      </c>
      <c r="P4">
        <v>1</v>
      </c>
    </row>
    <row r="5" spans="1:16" x14ac:dyDescent="0.3">
      <c r="K5" t="s">
        <v>34</v>
      </c>
      <c r="L5">
        <v>0</v>
      </c>
      <c r="M5">
        <v>0</v>
      </c>
      <c r="N5">
        <v>0</v>
      </c>
      <c r="O5">
        <v>1</v>
      </c>
      <c r="P5">
        <v>29</v>
      </c>
    </row>
  </sheetData>
  <mergeCells count="2">
    <mergeCell ref="B1:E1"/>
    <mergeCell ref="L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UID_Summary</vt:lpstr>
      <vt:lpstr>Timelines</vt:lpstr>
      <vt:lpstr>Distance</vt:lpstr>
      <vt:lpstr>Duration</vt:lpstr>
      <vt:lpstr>WD_Duration</vt:lpstr>
      <vt:lpstr>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Messer</dc:creator>
  <cp:lastModifiedBy>Christopher Messer</cp:lastModifiedBy>
  <dcterms:created xsi:type="dcterms:W3CDTF">2022-09-07T16:43:39Z</dcterms:created>
  <dcterms:modified xsi:type="dcterms:W3CDTF">2022-09-07T22:30:59Z</dcterms:modified>
</cp:coreProperties>
</file>