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anHan\Downloads\"/>
    </mc:Choice>
  </mc:AlternateContent>
  <xr:revisionPtr revIDLastSave="0" documentId="13_ncr:1_{3ABF40C2-5B2E-4106-9558-96CE8D2CAD76}" xr6:coauthVersionLast="47" xr6:coauthVersionMax="47" xr10:uidLastSave="{00000000-0000-0000-0000-000000000000}"/>
  <bookViews>
    <workbookView xWindow="-110" yWindow="-110" windowWidth="21820" windowHeight="1312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23" i="2"/>
  <c r="AZ22" i="2"/>
  <c r="AX22" i="2"/>
  <c r="AV22" i="2"/>
  <c r="AV23" i="2" s="1"/>
  <c r="AU22" i="2"/>
  <c r="AU23" i="2" s="1"/>
  <c r="AS22" i="2"/>
  <c r="AE22" i="2"/>
  <c r="AE23" i="2" s="1"/>
  <c r="Z22" i="2"/>
  <c r="W22" i="2"/>
  <c r="W23" i="2" s="1"/>
  <c r="Z23" i="2" s="1"/>
  <c r="L22" i="2"/>
  <c r="L23" i="2" s="1"/>
  <c r="L24" i="2" s="1"/>
  <c r="P24" i="2" s="1"/>
  <c r="K22" i="2"/>
  <c r="N22" i="2" s="1"/>
  <c r="G22" i="2"/>
  <c r="E22" i="2"/>
  <c r="H22" i="2" s="1"/>
  <c r="B22" i="2"/>
  <c r="AV21" i="2"/>
  <c r="AU21" i="2"/>
  <c r="AQ21" i="2"/>
  <c r="AQ22" i="2" s="1"/>
  <c r="AQ23" i="2" s="1"/>
  <c r="AP21" i="2"/>
  <c r="AP22" i="2" s="1"/>
  <c r="AO21" i="2"/>
  <c r="AO22" i="2" s="1"/>
  <c r="AJ21" i="2"/>
  <c r="AJ22" i="2" s="1"/>
  <c r="AI21" i="2"/>
  <c r="AI22" i="2" s="1"/>
  <c r="AE21" i="2"/>
  <c r="AD21" i="2"/>
  <c r="AD22" i="2" s="1"/>
  <c r="AC21" i="2"/>
  <c r="AC22" i="2" s="1"/>
  <c r="X21" i="2"/>
  <c r="X22" i="2" s="1"/>
  <c r="W21" i="2"/>
  <c r="S21" i="2"/>
  <c r="S22" i="2" s="1"/>
  <c r="R21" i="2"/>
  <c r="R22" i="2" s="1"/>
  <c r="Q21" i="2"/>
  <c r="Q22" i="2" s="1"/>
  <c r="L21" i="2"/>
  <c r="K21" i="2"/>
  <c r="G21" i="2"/>
  <c r="F21" i="2"/>
  <c r="F22" i="2" s="1"/>
  <c r="E21" i="2"/>
  <c r="B21" i="2"/>
  <c r="W20" i="2"/>
  <c r="Z20" i="2" s="1"/>
  <c r="B20" i="2"/>
  <c r="AH19" i="2"/>
  <c r="U19" i="2"/>
  <c r="S19" i="2"/>
  <c r="S20" i="2" s="1"/>
  <c r="U20" i="2" s="1"/>
  <c r="B19" i="2"/>
  <c r="AZ18" i="2"/>
  <c r="AV18" i="2"/>
  <c r="AV19" i="2" s="1"/>
  <c r="AD18" i="2"/>
  <c r="AD19" i="2" s="1"/>
  <c r="AD20" i="2" s="1"/>
  <c r="AH20" i="2" s="1"/>
  <c r="S18" i="2"/>
  <c r="U18" i="2" s="1"/>
  <c r="G18" i="2"/>
  <c r="B18" i="2"/>
  <c r="AV17" i="2"/>
  <c r="AZ17" i="2" s="1"/>
  <c r="AQ17" i="2"/>
  <c r="AQ18" i="2" s="1"/>
  <c r="AQ19" i="2" s="1"/>
  <c r="AS19" i="2" s="1"/>
  <c r="AP17" i="2"/>
  <c r="AP18" i="2" s="1"/>
  <c r="AO17" i="2"/>
  <c r="AO18" i="2" s="1"/>
  <c r="AJ17" i="2"/>
  <c r="AD17" i="2"/>
  <c r="AH17" i="2" s="1"/>
  <c r="X17" i="2"/>
  <c r="X18" i="2" s="1"/>
  <c r="W17" i="2"/>
  <c r="W18" i="2" s="1"/>
  <c r="W19" i="2" s="1"/>
  <c r="Z19" i="2" s="1"/>
  <c r="U17" i="2"/>
  <c r="S17" i="2"/>
  <c r="R17" i="2"/>
  <c r="F17" i="2"/>
  <c r="F18" i="2" s="1"/>
  <c r="E17" i="2"/>
  <c r="E18" i="2" s="1"/>
  <c r="B17" i="2"/>
  <c r="AZ16" i="2"/>
  <c r="AV16" i="2"/>
  <c r="AU16" i="2"/>
  <c r="AS16" i="2"/>
  <c r="AQ16" i="2"/>
  <c r="AP16" i="2"/>
  <c r="AT16" i="2" s="1"/>
  <c r="AO16" i="2"/>
  <c r="AR16" i="2" s="1"/>
  <c r="AJ16" i="2"/>
  <c r="AN16" i="2" s="1"/>
  <c r="AI16" i="2"/>
  <c r="AI17" i="2" s="1"/>
  <c r="AH16" i="2"/>
  <c r="AG16" i="2"/>
  <c r="AE16" i="2"/>
  <c r="AE17" i="2" s="1"/>
  <c r="AD16" i="2"/>
  <c r="AC16" i="2"/>
  <c r="Z16" i="2"/>
  <c r="X16" i="2"/>
  <c r="AB16" i="2" s="1"/>
  <c r="W16" i="2"/>
  <c r="U16" i="2"/>
  <c r="S16" i="2"/>
  <c r="R16" i="2"/>
  <c r="V16" i="2" s="1"/>
  <c r="Q16" i="2"/>
  <c r="Q17" i="2" s="1"/>
  <c r="N16" i="2"/>
  <c r="L16" i="2"/>
  <c r="P16" i="2" s="1"/>
  <c r="K16" i="2"/>
  <c r="K17" i="2" s="1"/>
  <c r="J16" i="2"/>
  <c r="I16" i="2"/>
  <c r="H16" i="2"/>
  <c r="G16" i="2"/>
  <c r="G17" i="2" s="1"/>
  <c r="I17" i="2" s="1"/>
  <c r="F16" i="2"/>
  <c r="E16" i="2"/>
  <c r="B16" i="2"/>
  <c r="AZ15" i="2"/>
  <c r="AX15" i="2"/>
  <c r="AT15" i="2"/>
  <c r="AS15" i="2"/>
  <c r="AR15" i="2"/>
  <c r="AN15" i="2"/>
  <c r="AL15" i="2"/>
  <c r="AH15" i="2"/>
  <c r="AG15" i="2"/>
  <c r="AF15" i="2"/>
  <c r="AB15" i="2"/>
  <c r="Z15" i="2"/>
  <c r="V15" i="2"/>
  <c r="U15" i="2"/>
  <c r="T15" i="2"/>
  <c r="P15" i="2"/>
  <c r="N15" i="2"/>
  <c r="J15" i="2"/>
  <c r="I15" i="2"/>
  <c r="H15" i="2"/>
  <c r="B15" i="2"/>
  <c r="G12" i="2"/>
  <c r="I12" i="2" s="1"/>
  <c r="B12" i="2"/>
  <c r="AJ11" i="2"/>
  <c r="R11" i="2"/>
  <c r="F11" i="2"/>
  <c r="F12" i="2" s="1"/>
  <c r="J12" i="2" s="1"/>
  <c r="B11" i="2"/>
  <c r="AU10" i="2"/>
  <c r="AC10" i="2"/>
  <c r="R10" i="2"/>
  <c r="V10" i="2" s="1"/>
  <c r="Q10" i="2"/>
  <c r="Q11" i="2" s="1"/>
  <c r="N10" i="2"/>
  <c r="L10" i="2"/>
  <c r="L11" i="2" s="1"/>
  <c r="K10" i="2"/>
  <c r="K11" i="2" s="1"/>
  <c r="J10" i="2"/>
  <c r="I10" i="2"/>
  <c r="G10" i="2"/>
  <c r="G11" i="2" s="1"/>
  <c r="I11" i="2" s="1"/>
  <c r="F10" i="2"/>
  <c r="B10" i="2"/>
  <c r="AV9" i="2"/>
  <c r="AV10" i="2" s="1"/>
  <c r="AU9" i="2"/>
  <c r="AQ9" i="2"/>
  <c r="AQ10" i="2" s="1"/>
  <c r="AP9" i="2"/>
  <c r="AP10" i="2" s="1"/>
  <c r="AO9" i="2"/>
  <c r="AO10" i="2" s="1"/>
  <c r="AJ9" i="2"/>
  <c r="AJ10" i="2" s="1"/>
  <c r="AN10" i="2" s="1"/>
  <c r="AI9" i="2"/>
  <c r="AI10" i="2" s="1"/>
  <c r="AE9" i="2"/>
  <c r="AE10" i="2" s="1"/>
  <c r="AD9" i="2"/>
  <c r="AD10" i="2" s="1"/>
  <c r="AC9" i="2"/>
  <c r="X9" i="2"/>
  <c r="X10" i="2" s="1"/>
  <c r="W9" i="2"/>
  <c r="W10" i="2" s="1"/>
  <c r="S9" i="2"/>
  <c r="S10" i="2" s="1"/>
  <c r="R9" i="2"/>
  <c r="Q9" i="2"/>
  <c r="L9" i="2"/>
  <c r="K9" i="2"/>
  <c r="G9" i="2"/>
  <c r="F9" i="2"/>
  <c r="E9" i="2"/>
  <c r="E10" i="2" s="1"/>
  <c r="B9" i="2"/>
  <c r="G8" i="2"/>
  <c r="I8" i="2" s="1"/>
  <c r="B8" i="2"/>
  <c r="AJ7" i="2"/>
  <c r="S7" i="2"/>
  <c r="S8" i="2" s="1"/>
  <c r="U8" i="2" s="1"/>
  <c r="B7" i="2"/>
  <c r="J6" i="2"/>
  <c r="I6" i="2"/>
  <c r="B6" i="2"/>
  <c r="AQ5" i="2"/>
  <c r="AP5" i="2"/>
  <c r="AP6" i="2" s="1"/>
  <c r="AO5" i="2"/>
  <c r="AN5" i="2"/>
  <c r="X5" i="2"/>
  <c r="X6" i="2" s="1"/>
  <c r="W5" i="2"/>
  <c r="G5" i="2"/>
  <c r="G6" i="2" s="1"/>
  <c r="G7" i="2" s="1"/>
  <c r="I7" i="2" s="1"/>
  <c r="F5" i="2"/>
  <c r="F6" i="2" s="1"/>
  <c r="F7" i="2" s="1"/>
  <c r="E5" i="2"/>
  <c r="B5" i="2"/>
  <c r="AZ4" i="2"/>
  <c r="AX4" i="2"/>
  <c r="AV4" i="2"/>
  <c r="AV5" i="2" s="1"/>
  <c r="AZ5" i="2" s="1"/>
  <c r="AU4" i="2"/>
  <c r="AU5" i="2" s="1"/>
  <c r="AX5" i="2" s="1"/>
  <c r="AT4" i="2"/>
  <c r="AR4" i="2"/>
  <c r="AQ4" i="2"/>
  <c r="AS4" i="2" s="1"/>
  <c r="AP4" i="2"/>
  <c r="AO4" i="2"/>
  <c r="AJ4" i="2"/>
  <c r="AJ5" i="2" s="1"/>
  <c r="AJ6" i="2" s="1"/>
  <c r="AN6" i="2" s="1"/>
  <c r="AI4" i="2"/>
  <c r="AI5" i="2" s="1"/>
  <c r="AH4" i="2"/>
  <c r="AF4" i="2"/>
  <c r="AE4" i="2"/>
  <c r="AD4" i="2"/>
  <c r="AD5" i="2" s="1"/>
  <c r="AH5" i="2" s="1"/>
  <c r="AC4" i="2"/>
  <c r="AC5" i="2" s="1"/>
  <c r="AF5" i="2" s="1"/>
  <c r="X4" i="2"/>
  <c r="AB4" i="2" s="1"/>
  <c r="W4" i="2"/>
  <c r="Z4" i="2" s="1"/>
  <c r="S4" i="2"/>
  <c r="S5" i="2" s="1"/>
  <c r="S6" i="2" s="1"/>
  <c r="U6" i="2" s="1"/>
  <c r="R4" i="2"/>
  <c r="R5" i="2" s="1"/>
  <c r="Q4" i="2"/>
  <c r="Q5" i="2" s="1"/>
  <c r="Q6" i="2" s="1"/>
  <c r="L4" i="2"/>
  <c r="L5" i="2" s="1"/>
  <c r="P5" i="2" s="1"/>
  <c r="K4" i="2"/>
  <c r="I4" i="2"/>
  <c r="G4" i="2"/>
  <c r="F4" i="2"/>
  <c r="J4" i="2" s="1"/>
  <c r="E4" i="2"/>
  <c r="H4" i="2" s="1"/>
  <c r="B4" i="2"/>
  <c r="AZ3" i="2"/>
  <c r="AX3" i="2"/>
  <c r="AT3" i="2"/>
  <c r="AS3" i="2"/>
  <c r="AR3" i="2"/>
  <c r="AN3" i="2"/>
  <c r="AL3" i="2"/>
  <c r="AH3" i="2"/>
  <c r="AG3" i="2"/>
  <c r="AF3" i="2"/>
  <c r="AB3" i="2"/>
  <c r="Z3" i="2"/>
  <c r="V3" i="2"/>
  <c r="U3" i="2"/>
  <c r="T3" i="2"/>
  <c r="P3" i="2"/>
  <c r="N3" i="2"/>
  <c r="J3" i="2"/>
  <c r="I3" i="2"/>
  <c r="H3" i="2"/>
  <c r="B3" i="2"/>
  <c r="B12" i="1"/>
  <c r="B11" i="1"/>
  <c r="B10" i="1"/>
  <c r="B9" i="1"/>
  <c r="B8" i="1"/>
  <c r="B7" i="1"/>
  <c r="B6" i="1"/>
  <c r="B5" i="1"/>
  <c r="B4" i="1"/>
  <c r="B3" i="1"/>
  <c r="L2" i="1" s="1"/>
  <c r="L12" i="1" s="1"/>
  <c r="P2" i="1"/>
  <c r="P12" i="1" s="1"/>
  <c r="O2" i="1"/>
  <c r="O12" i="1" s="1"/>
  <c r="N2" i="1"/>
  <c r="N12" i="1" s="1"/>
  <c r="M2" i="1"/>
  <c r="M12" i="1" s="1"/>
  <c r="AR5" i="2" l="1"/>
  <c r="AO6" i="2"/>
  <c r="AT6" i="2"/>
  <c r="AP7" i="2"/>
  <c r="AN11" i="2"/>
  <c r="AJ12" i="2"/>
  <c r="AN12" i="2" s="1"/>
  <c r="AC23" i="2"/>
  <c r="AF22" i="2"/>
  <c r="S11" i="2"/>
  <c r="U10" i="2"/>
  <c r="AB10" i="2"/>
  <c r="X11" i="2"/>
  <c r="AI23" i="2"/>
  <c r="AL22" i="2"/>
  <c r="AU24" i="2"/>
  <c r="AX24" i="2" s="1"/>
  <c r="AX23" i="2"/>
  <c r="N4" i="2"/>
  <c r="K5" i="2"/>
  <c r="AL17" i="2"/>
  <c r="AI18" i="2"/>
  <c r="P11" i="2"/>
  <c r="L12" i="2"/>
  <c r="P12" i="2" s="1"/>
  <c r="AQ20" i="2"/>
  <c r="AS20" i="2" s="1"/>
  <c r="AJ23" i="2"/>
  <c r="AN22" i="2"/>
  <c r="AV24" i="2"/>
  <c r="AZ24" i="2" s="1"/>
  <c r="AZ23" i="2"/>
  <c r="U7" i="2"/>
  <c r="V5" i="2"/>
  <c r="R6" i="2"/>
  <c r="AG23" i="2"/>
  <c r="AE24" i="2"/>
  <c r="AG24" i="2" s="1"/>
  <c r="Z10" i="2"/>
  <c r="W11" i="2"/>
  <c r="AC6" i="2"/>
  <c r="AH10" i="2"/>
  <c r="AD11" i="2"/>
  <c r="I18" i="2"/>
  <c r="G19" i="2"/>
  <c r="AR22" i="2"/>
  <c r="AO23" i="2"/>
  <c r="AR18" i="2"/>
  <c r="AO19" i="2"/>
  <c r="AD23" i="2"/>
  <c r="AH22" i="2"/>
  <c r="AX16" i="2"/>
  <c r="AU17" i="2"/>
  <c r="H5" i="2"/>
  <c r="E6" i="2"/>
  <c r="AD6" i="2"/>
  <c r="AG10" i="2"/>
  <c r="AE11" i="2"/>
  <c r="T11" i="2"/>
  <c r="Q12" i="2"/>
  <c r="T12" i="2" s="1"/>
  <c r="AT22" i="2"/>
  <c r="AP23" i="2"/>
  <c r="AN17" i="2"/>
  <c r="AJ18" i="2"/>
  <c r="AS5" i="2"/>
  <c r="AQ6" i="2"/>
  <c r="L6" i="2"/>
  <c r="AG4" i="2"/>
  <c r="AE5" i="2"/>
  <c r="F8" i="2"/>
  <c r="J8" i="2" s="1"/>
  <c r="J7" i="2"/>
  <c r="AI11" i="2"/>
  <c r="AL10" i="2"/>
  <c r="H18" i="2"/>
  <c r="E19" i="2"/>
  <c r="Z18" i="2"/>
  <c r="J22" i="2"/>
  <c r="F23" i="2"/>
  <c r="AQ24" i="2"/>
  <c r="AS24" i="2" s="1"/>
  <c r="AS23" i="2"/>
  <c r="AV11" i="2"/>
  <c r="AZ10" i="2"/>
  <c r="K18" i="2"/>
  <c r="N17" i="2"/>
  <c r="P4" i="2"/>
  <c r="AU6" i="2"/>
  <c r="AC11" i="2"/>
  <c r="AF10" i="2"/>
  <c r="AF16" i="2"/>
  <c r="AC17" i="2"/>
  <c r="J18" i="2"/>
  <c r="F19" i="2"/>
  <c r="P23" i="2"/>
  <c r="AB18" i="2"/>
  <c r="X19" i="2"/>
  <c r="AB22" i="2"/>
  <c r="X23" i="2"/>
  <c r="AT18" i="2"/>
  <c r="AP19" i="2"/>
  <c r="T5" i="2"/>
  <c r="AV6" i="2"/>
  <c r="AO11" i="2"/>
  <c r="AR10" i="2"/>
  <c r="AX10" i="2"/>
  <c r="AU11" i="2"/>
  <c r="R18" i="2"/>
  <c r="V17" i="2"/>
  <c r="AS18" i="2"/>
  <c r="S23" i="2"/>
  <c r="U22" i="2"/>
  <c r="AN7" i="2"/>
  <c r="AJ8" i="2"/>
  <c r="AN8" i="2" s="1"/>
  <c r="Q7" i="2"/>
  <c r="T6" i="2"/>
  <c r="AL5" i="2"/>
  <c r="AI6" i="2"/>
  <c r="U5" i="2"/>
  <c r="E11" i="2"/>
  <c r="H10" i="2"/>
  <c r="AT10" i="2"/>
  <c r="AP11" i="2"/>
  <c r="AG17" i="2"/>
  <c r="AE18" i="2"/>
  <c r="AZ19" i="2"/>
  <c r="AV20" i="2"/>
  <c r="AZ20" i="2" s="1"/>
  <c r="T17" i="2"/>
  <c r="Q18" i="2"/>
  <c r="N11" i="2"/>
  <c r="K12" i="2"/>
  <c r="N12" i="2" s="1"/>
  <c r="Z5" i="2"/>
  <c r="W6" i="2"/>
  <c r="AS10" i="2"/>
  <c r="AQ11" i="2"/>
  <c r="Q23" i="2"/>
  <c r="T22" i="2"/>
  <c r="AB6" i="2"/>
  <c r="X7" i="2"/>
  <c r="V11" i="2"/>
  <c r="R12" i="2"/>
  <c r="V12" i="2" s="1"/>
  <c r="R23" i="2"/>
  <c r="V22" i="2"/>
  <c r="I22" i="2"/>
  <c r="G23" i="2"/>
  <c r="W24" i="2"/>
  <c r="Z24" i="2" s="1"/>
  <c r="T4" i="2"/>
  <c r="I5" i="2"/>
  <c r="AS17" i="2"/>
  <c r="AH18" i="2"/>
  <c r="U4" i="2"/>
  <c r="J5" i="2"/>
  <c r="AL16" i="2"/>
  <c r="H17" i="2"/>
  <c r="AB17" i="2"/>
  <c r="AT17" i="2"/>
  <c r="P10" i="2"/>
  <c r="AB5" i="2"/>
  <c r="AN4" i="2"/>
  <c r="Z17" i="2"/>
  <c r="P22" i="2"/>
  <c r="E23" i="2"/>
  <c r="V4" i="2"/>
  <c r="T10" i="2"/>
  <c r="T16" i="2"/>
  <c r="J17" i="2"/>
  <c r="AL4" i="2"/>
  <c r="AT5" i="2"/>
  <c r="AR17" i="2"/>
  <c r="AG22" i="2"/>
  <c r="J11" i="2"/>
  <c r="L17" i="2"/>
  <c r="K23" i="2"/>
  <c r="Q2" i="1"/>
  <c r="Q12" i="1" s="1"/>
  <c r="R2" i="1"/>
  <c r="R12" i="1" s="1"/>
  <c r="S2" i="1"/>
  <c r="S12" i="1" s="1"/>
  <c r="T2" i="1"/>
  <c r="T12" i="1" s="1"/>
  <c r="I2" i="1"/>
  <c r="E2" i="1"/>
  <c r="E12" i="1" s="1"/>
  <c r="J2" i="1"/>
  <c r="J12" i="1" s="1"/>
  <c r="H2" i="1"/>
  <c r="H12" i="1" s="1"/>
  <c r="K2" i="1"/>
  <c r="K12" i="1" s="1"/>
  <c r="F2" i="1"/>
  <c r="F12" i="1" s="1"/>
  <c r="G2" i="1"/>
  <c r="AO12" i="2" l="1"/>
  <c r="AR12" i="2" s="1"/>
  <c r="AR11" i="2"/>
  <c r="L7" i="2"/>
  <c r="P6" i="2"/>
  <c r="AS6" i="2"/>
  <c r="AQ7" i="2"/>
  <c r="T7" i="2"/>
  <c r="Q8" i="2"/>
  <c r="T8" i="2" s="1"/>
  <c r="X24" i="2"/>
  <c r="AB24" i="2" s="1"/>
  <c r="AB23" i="2"/>
  <c r="AZ11" i="2"/>
  <c r="AV12" i="2"/>
  <c r="AZ12" i="2" s="1"/>
  <c r="AO20" i="2"/>
  <c r="AR20" i="2" s="1"/>
  <c r="AR19" i="2"/>
  <c r="AU18" i="2"/>
  <c r="AX17" i="2"/>
  <c r="K19" i="2"/>
  <c r="N18" i="2"/>
  <c r="H23" i="2"/>
  <c r="E24" i="2"/>
  <c r="H24" i="2" s="1"/>
  <c r="AJ19" i="2"/>
  <c r="AN18" i="2"/>
  <c r="T23" i="2"/>
  <c r="Q24" i="2"/>
  <c r="T24" i="2" s="1"/>
  <c r="AE6" i="2"/>
  <c r="AG5" i="2"/>
  <c r="G24" i="2"/>
  <c r="I24" i="2" s="1"/>
  <c r="I23" i="2"/>
  <c r="Q19" i="2"/>
  <c r="T18" i="2"/>
  <c r="X20" i="2"/>
  <c r="AB20" i="2" s="1"/>
  <c r="AB19" i="2"/>
  <c r="AO24" i="2"/>
  <c r="AR24" i="2" s="1"/>
  <c r="AR23" i="2"/>
  <c r="U11" i="2"/>
  <c r="S12" i="2"/>
  <c r="U12" i="2" s="1"/>
  <c r="F24" i="2"/>
  <c r="J24" i="2" s="1"/>
  <c r="J23" i="2"/>
  <c r="AP24" i="2"/>
  <c r="AT24" i="2" s="1"/>
  <c r="AT23" i="2"/>
  <c r="AN23" i="2"/>
  <c r="AJ24" i="2"/>
  <c r="AN24" i="2" s="1"/>
  <c r="AQ12" i="2"/>
  <c r="AS12" i="2" s="1"/>
  <c r="AS11" i="2"/>
  <c r="AP20" i="2"/>
  <c r="AT20" i="2" s="1"/>
  <c r="AT19" i="2"/>
  <c r="U23" i="2"/>
  <c r="S24" i="2"/>
  <c r="U24" i="2" s="1"/>
  <c r="G20" i="2"/>
  <c r="I20" i="2" s="1"/>
  <c r="I19" i="2"/>
  <c r="AF23" i="2"/>
  <c r="AC24" i="2"/>
  <c r="AF24" i="2" s="1"/>
  <c r="E12" i="2"/>
  <c r="H12" i="2" s="1"/>
  <c r="H11" i="2"/>
  <c r="V23" i="2"/>
  <c r="R24" i="2"/>
  <c r="V24" i="2" s="1"/>
  <c r="F20" i="2"/>
  <c r="J20" i="2" s="1"/>
  <c r="J19" i="2"/>
  <c r="AI7" i="2"/>
  <c r="AL6" i="2"/>
  <c r="AG18" i="2"/>
  <c r="AE19" i="2"/>
  <c r="H19" i="2"/>
  <c r="E20" i="2"/>
  <c r="H20" i="2" s="1"/>
  <c r="AH11" i="2"/>
  <c r="AD12" i="2"/>
  <c r="AH12" i="2" s="1"/>
  <c r="Z6" i="2"/>
  <c r="W7" i="2"/>
  <c r="P17" i="2"/>
  <c r="L18" i="2"/>
  <c r="R19" i="2"/>
  <c r="V18" i="2"/>
  <c r="AC18" i="2"/>
  <c r="AF17" i="2"/>
  <c r="AE12" i="2"/>
  <c r="AG12" i="2" s="1"/>
  <c r="AG11" i="2"/>
  <c r="AI19" i="2"/>
  <c r="AL18" i="2"/>
  <c r="AP8" i="2"/>
  <c r="AT8" i="2" s="1"/>
  <c r="AT7" i="2"/>
  <c r="AV7" i="2"/>
  <c r="AZ6" i="2"/>
  <c r="AL23" i="2"/>
  <c r="AI24" i="2"/>
  <c r="AL24" i="2" s="1"/>
  <c r="X8" i="2"/>
  <c r="AB8" i="2" s="1"/>
  <c r="AB7" i="2"/>
  <c r="AP12" i="2"/>
  <c r="AT12" i="2" s="1"/>
  <c r="AT11" i="2"/>
  <c r="AU12" i="2"/>
  <c r="AX12" i="2" s="1"/>
  <c r="AX11" i="2"/>
  <c r="AC7" i="2"/>
  <c r="AF6" i="2"/>
  <c r="AX6" i="2"/>
  <c r="AU7" i="2"/>
  <c r="X12" i="2"/>
  <c r="AB12" i="2" s="1"/>
  <c r="AB11" i="2"/>
  <c r="AL11" i="2"/>
  <c r="AI12" i="2"/>
  <c r="AL12" i="2" s="1"/>
  <c r="AD7" i="2"/>
  <c r="AH6" i="2"/>
  <c r="W12" i="2"/>
  <c r="Z12" i="2" s="1"/>
  <c r="Z11" i="2"/>
  <c r="K6" i="2"/>
  <c r="N5" i="2"/>
  <c r="AR6" i="2"/>
  <c r="AO7" i="2"/>
  <c r="V6" i="2"/>
  <c r="R7" i="2"/>
  <c r="AD24" i="2"/>
  <c r="AH24" i="2" s="1"/>
  <c r="AH23" i="2"/>
  <c r="N23" i="2"/>
  <c r="K24" i="2"/>
  <c r="N24" i="2" s="1"/>
  <c r="AC12" i="2"/>
  <c r="AF12" i="2" s="1"/>
  <c r="AF11" i="2"/>
  <c r="H6" i="2"/>
  <c r="E7" i="2"/>
  <c r="AU8" i="2" l="1"/>
  <c r="AX8" i="2" s="1"/>
  <c r="AX7" i="2"/>
  <c r="R8" i="2"/>
  <c r="V8" i="2" s="1"/>
  <c r="V7" i="2"/>
  <c r="AC8" i="2"/>
  <c r="AF8" i="2" s="1"/>
  <c r="AF7" i="2"/>
  <c r="AI8" i="2"/>
  <c r="AL8" i="2" s="1"/>
  <c r="AL7" i="2"/>
  <c r="AX18" i="2"/>
  <c r="AU19" i="2"/>
  <c r="T19" i="2"/>
  <c r="Q20" i="2"/>
  <c r="T20" i="2" s="1"/>
  <c r="AR7" i="2"/>
  <c r="AO8" i="2"/>
  <c r="AR8" i="2" s="1"/>
  <c r="AG19" i="2"/>
  <c r="AE20" i="2"/>
  <c r="AG20" i="2" s="1"/>
  <c r="AC19" i="2"/>
  <c r="AF18" i="2"/>
  <c r="AG6" i="2"/>
  <c r="AE7" i="2"/>
  <c r="AL19" i="2"/>
  <c r="AI20" i="2"/>
  <c r="AL20" i="2" s="1"/>
  <c r="K7" i="2"/>
  <c r="N6" i="2"/>
  <c r="V19" i="2"/>
  <c r="R20" i="2"/>
  <c r="V20" i="2" s="1"/>
  <c r="L19" i="2"/>
  <c r="P18" i="2"/>
  <c r="AQ8" i="2"/>
  <c r="AS8" i="2" s="1"/>
  <c r="AS7" i="2"/>
  <c r="AJ20" i="2"/>
  <c r="AN20" i="2" s="1"/>
  <c r="AN19" i="2"/>
  <c r="E8" i="2"/>
  <c r="H8" i="2" s="1"/>
  <c r="H7" i="2"/>
  <c r="W8" i="2"/>
  <c r="Z8" i="2" s="1"/>
  <c r="Z7" i="2"/>
  <c r="AH7" i="2"/>
  <c r="AD8" i="2"/>
  <c r="AH8" i="2" s="1"/>
  <c r="P7" i="2"/>
  <c r="L8" i="2"/>
  <c r="P8" i="2" s="1"/>
  <c r="AZ7" i="2"/>
  <c r="AV8" i="2"/>
  <c r="AZ8" i="2" s="1"/>
  <c r="N19" i="2"/>
  <c r="K20" i="2"/>
  <c r="N20" i="2" s="1"/>
  <c r="L20" i="2" l="1"/>
  <c r="P20" i="2" s="1"/>
  <c r="P19" i="2"/>
  <c r="AX19" i="2"/>
  <c r="AU20" i="2"/>
  <c r="AX20" i="2" s="1"/>
  <c r="K8" i="2"/>
  <c r="N8" i="2" s="1"/>
  <c r="N7" i="2"/>
  <c r="AG7" i="2"/>
  <c r="AE8" i="2"/>
  <c r="AG8" i="2" s="1"/>
  <c r="AF19" i="2"/>
  <c r="AC20" i="2"/>
  <c r="AF20" i="2" s="1"/>
</calcChain>
</file>

<file path=xl/sharedStrings.xml><?xml version="1.0" encoding="utf-8"?>
<sst xmlns="http://schemas.openxmlformats.org/spreadsheetml/2006/main" count="238" uniqueCount="43">
  <si>
    <t>OEM</t>
  </si>
  <si>
    <t>Brand</t>
  </si>
  <si>
    <t>Vehicle classification</t>
  </si>
  <si>
    <t>Model Family</t>
  </si>
  <si>
    <t>Australia</t>
  </si>
  <si>
    <t>India</t>
  </si>
  <si>
    <t>South East Asia</t>
  </si>
  <si>
    <t>Japan</t>
  </si>
  <si>
    <t>Rest of Asia Pacific</t>
  </si>
  <si>
    <t>South Korea</t>
  </si>
  <si>
    <t>People's Republic of China (mainland)</t>
  </si>
  <si>
    <t>Rest of Greater China</t>
  </si>
  <si>
    <t>Rest of Central &amp; Eastern Europe</t>
  </si>
  <si>
    <t>Rest of Middle East</t>
  </si>
  <si>
    <t>France</t>
  </si>
  <si>
    <t>Germany</t>
  </si>
  <si>
    <t>UK</t>
  </si>
  <si>
    <t>Rest of Latin America</t>
  </si>
  <si>
    <t>Canada</t>
  </si>
  <si>
    <t>United States</t>
  </si>
  <si>
    <t>All</t>
  </si>
  <si>
    <t>Geely</t>
  </si>
  <si>
    <t>SUV/Crossover</t>
  </si>
  <si>
    <t>01, 05</t>
  </si>
  <si>
    <t>06</t>
  </si>
  <si>
    <t>09</t>
  </si>
  <si>
    <t>02</t>
  </si>
  <si>
    <t>Model family 5</t>
  </si>
  <si>
    <t>Model family 6</t>
  </si>
  <si>
    <t>Model family 7</t>
  </si>
  <si>
    <t>Model family 8</t>
  </si>
  <si>
    <t>Model family 9</t>
  </si>
  <si>
    <t>Model family 10</t>
  </si>
  <si>
    <t>Southeast Asia</t>
  </si>
  <si>
    <t>Lynk &amp; co</t>
  </si>
  <si>
    <t>ICE</t>
  </si>
  <si>
    <t>BEV</t>
  </si>
  <si>
    <t>PHEV</t>
  </si>
  <si>
    <t>Car</t>
  </si>
  <si>
    <t>03</t>
  </si>
  <si>
    <t>Model family 2</t>
  </si>
  <si>
    <t>Model family 3</t>
  </si>
  <si>
    <t>Model family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</si>
</sst>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quotePrefix="1"/>
    <xf numFmtId="2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9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/>
    </xf>
    <xf numFmtId="0" fontId="1" fillId="9" borderId="5" xfId="0" applyFont="1" applyFill="1" applyBorder="1" applyAlignment="1">
      <alignment horizontal="center" vertical="top"/>
    </xf>
    <xf numFmtId="0" fontId="1" fillId="9" borderId="0" xfId="0" applyFont="1" applyFill="1" applyAlignment="1">
      <alignment horizontal="center" vertical="top"/>
    </xf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Han\Downloads\STEP1_auto_brand_level_2023q1_Geely.xlsm" TargetMode="External"/><Relationship Id="rId1" Type="http://schemas.openxmlformats.org/officeDocument/2006/relationships/externalLinkPath" Target="STEP1_auto_brand_level_2023q1_Geel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A brand level data"/>
      <sheetName val="prev_quarter_data"/>
      <sheetName val="step0_output"/>
      <sheetName val="noncatsetup"/>
      <sheetName val="prev_totals"/>
      <sheetName val="1. Vehicle Classification"/>
      <sheetName val="Lynk &amp; Co"/>
      <sheetName val="working sheet (del later)"/>
      <sheetName val="working step 2 (del later)"/>
      <sheetName val="Others"/>
      <sheetName val="brand 3"/>
      <sheetName val="brand 4"/>
      <sheetName val="brand 5"/>
      <sheetName val="ICE"/>
      <sheetName val="2.1 ICE"/>
      <sheetName val="3.2 AMD"/>
      <sheetName val="2.2 BEV"/>
      <sheetName val="2.3 PHEV"/>
      <sheetName val="3. SKU Splits"/>
      <sheetName val="2. Model"/>
      <sheetName val="Checks"/>
    </sheetNames>
    <sheetDataSet>
      <sheetData sheetId="0"/>
      <sheetData sheetId="1"/>
      <sheetData sheetId="2"/>
      <sheetData sheetId="3"/>
      <sheetData sheetId="4"/>
      <sheetData sheetId="5">
        <row r="11">
          <cell r="G11" t="str">
            <v>Lynk &amp; co Car</v>
          </cell>
          <cell r="H11" t="str">
            <v>Lynk &amp; co SUV/Crossover</v>
          </cell>
          <cell r="I11" t="str">
            <v>Lynk &amp; co MPV</v>
          </cell>
          <cell r="J11" t="str">
            <v>Lynk &amp; co Pickup</v>
          </cell>
          <cell r="K11" t="str">
            <v>Lynk &amp; co Others</v>
          </cell>
        </row>
        <row r="12">
          <cell r="E12" t="str">
            <v>Australia</v>
          </cell>
          <cell r="G12">
            <v>38923</v>
          </cell>
          <cell r="H12">
            <v>555</v>
          </cell>
        </row>
        <row r="13">
          <cell r="E13" t="str">
            <v>India</v>
          </cell>
          <cell r="G13">
            <v>123455</v>
          </cell>
          <cell r="H13">
            <v>333</v>
          </cell>
          <cell r="I13">
            <v>12345</v>
          </cell>
          <cell r="J13">
            <v>2</v>
          </cell>
          <cell r="K13">
            <v>1</v>
          </cell>
        </row>
        <row r="14">
          <cell r="E14" t="str">
            <v>South East Asia</v>
          </cell>
          <cell r="G14">
            <v>222222</v>
          </cell>
          <cell r="I14">
            <v>6879</v>
          </cell>
          <cell r="J14">
            <v>789</v>
          </cell>
        </row>
        <row r="15">
          <cell r="E15" t="str">
            <v>Japan</v>
          </cell>
          <cell r="H15">
            <v>7643</v>
          </cell>
          <cell r="I15">
            <v>6548</v>
          </cell>
          <cell r="J15">
            <v>79275</v>
          </cell>
          <cell r="K15">
            <v>87596</v>
          </cell>
        </row>
        <row r="16">
          <cell r="E16" t="str">
            <v>South Korea</v>
          </cell>
          <cell r="G16">
            <v>4343</v>
          </cell>
          <cell r="H16">
            <v>375458</v>
          </cell>
          <cell r="I16">
            <v>657</v>
          </cell>
          <cell r="J16">
            <v>7887</v>
          </cell>
          <cell r="K16">
            <v>3546</v>
          </cell>
        </row>
        <row r="17">
          <cell r="E17" t="str">
            <v>Rest of Asia Pacific</v>
          </cell>
          <cell r="I17">
            <v>5678</v>
          </cell>
          <cell r="J17">
            <v>4546</v>
          </cell>
        </row>
        <row r="18">
          <cell r="E18" t="str">
            <v>People's Republic of China (mainland)</v>
          </cell>
          <cell r="G18">
            <v>18747</v>
          </cell>
          <cell r="H18">
            <v>29721</v>
          </cell>
        </row>
        <row r="19">
          <cell r="E19" t="str">
            <v>Rest of Greater China</v>
          </cell>
          <cell r="G19">
            <v>3456</v>
          </cell>
          <cell r="H19">
            <v>76543</v>
          </cell>
          <cell r="I19">
            <v>7654</v>
          </cell>
          <cell r="J19">
            <v>6543</v>
          </cell>
          <cell r="K19">
            <v>5678</v>
          </cell>
        </row>
        <row r="20">
          <cell r="E20" t="str">
            <v>Rest of Middle East</v>
          </cell>
          <cell r="G20">
            <v>67489</v>
          </cell>
          <cell r="H20">
            <v>565678</v>
          </cell>
          <cell r="I20">
            <v>3456</v>
          </cell>
          <cell r="J20">
            <v>45678</v>
          </cell>
          <cell r="K20">
            <v>567</v>
          </cell>
        </row>
        <row r="21">
          <cell r="E21" t="str">
            <v>Rest of Central &amp; Eastern Europe</v>
          </cell>
          <cell r="G21">
            <v>4567</v>
          </cell>
          <cell r="H21">
            <v>47</v>
          </cell>
          <cell r="I21">
            <v>343</v>
          </cell>
          <cell r="J21">
            <v>222</v>
          </cell>
          <cell r="K21">
            <v>444</v>
          </cell>
        </row>
        <row r="22">
          <cell r="E22" t="str">
            <v>France</v>
          </cell>
          <cell r="G22">
            <v>6789</v>
          </cell>
          <cell r="H22">
            <v>2345</v>
          </cell>
          <cell r="I22">
            <v>3434</v>
          </cell>
          <cell r="J22">
            <v>4456</v>
          </cell>
          <cell r="K22">
            <v>444</v>
          </cell>
        </row>
        <row r="23">
          <cell r="E23" t="str">
            <v>Germany</v>
          </cell>
          <cell r="G23">
            <v>23343</v>
          </cell>
          <cell r="H23">
            <v>54565</v>
          </cell>
          <cell r="I23">
            <v>4545</v>
          </cell>
          <cell r="J23">
            <v>556</v>
          </cell>
          <cell r="K23">
            <v>4545</v>
          </cell>
        </row>
        <row r="24">
          <cell r="E24" t="str">
            <v>UK</v>
          </cell>
          <cell r="G24">
            <v>454656</v>
          </cell>
          <cell r="H24">
            <v>456</v>
          </cell>
          <cell r="I24">
            <v>4355</v>
          </cell>
          <cell r="J24">
            <v>3434</v>
          </cell>
          <cell r="K24">
            <v>234234</v>
          </cell>
        </row>
        <row r="25">
          <cell r="E25" t="str">
            <v>Rest of Western Europe</v>
          </cell>
        </row>
        <row r="26">
          <cell r="E26" t="str">
            <v>Canada</v>
          </cell>
          <cell r="G26">
            <v>34567</v>
          </cell>
          <cell r="H26">
            <v>45678</v>
          </cell>
          <cell r="I26">
            <v>55555</v>
          </cell>
          <cell r="J26">
            <v>67676</v>
          </cell>
          <cell r="K26">
            <v>4564545</v>
          </cell>
        </row>
        <row r="27">
          <cell r="E27" t="str">
            <v>United States</v>
          </cell>
          <cell r="G27">
            <v>3434545</v>
          </cell>
          <cell r="H27">
            <v>6666</v>
          </cell>
          <cell r="I27">
            <v>44444</v>
          </cell>
          <cell r="J27">
            <v>55555</v>
          </cell>
          <cell r="K27">
            <v>67899</v>
          </cell>
        </row>
        <row r="28">
          <cell r="E28" t="str">
            <v>Rest of Latin America</v>
          </cell>
          <cell r="G28">
            <v>3456</v>
          </cell>
          <cell r="H28">
            <v>456789</v>
          </cell>
          <cell r="I28">
            <v>45678</v>
          </cell>
          <cell r="J28">
            <v>3450</v>
          </cell>
          <cell r="K28">
            <v>9876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workbookViewId="0">
      <selection activeCell="H13" sqref="H13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</row>
    <row r="2" spans="1:20" x14ac:dyDescent="0.35">
      <c r="A2" t="s">
        <v>20</v>
      </c>
      <c r="B2" t="s">
        <v>20</v>
      </c>
      <c r="C2" t="s">
        <v>20</v>
      </c>
      <c r="D2" t="s">
        <v>20</v>
      </c>
      <c r="E2" s="10">
        <f>INDEX('[1]1. Vehicle Classification'!$G$12:$K$28, MATCH(E$1,'[1]1. Vehicle Classification'!$E$12:$E$28,0), MATCH($B3,'[1]1. Vehicle Classification'!$G$11:$K$11,0))</f>
        <v>555</v>
      </c>
      <c r="F2" s="10">
        <f>INDEX('[1]1. Vehicle Classification'!$G$12:$K$28, MATCH(F$1,'[1]1. Vehicle Classification'!$E$12:$E$28,0), MATCH($B3,'[1]1. Vehicle Classification'!$G$11:$K$11,0))</f>
        <v>333</v>
      </c>
      <c r="G2" s="10">
        <f>INDEX('[1]1. Vehicle Classification'!$G$12:$K$28, MATCH(G$1,'[1]1. Vehicle Classification'!$E$12:$E$28,0), MATCH($B3,'[1]1. Vehicle Classification'!$G$11:$K$11,0))</f>
        <v>0</v>
      </c>
      <c r="H2" s="10">
        <f>INDEX('[1]1. Vehicle Classification'!$G$12:$K$28, MATCH(H$1,'[1]1. Vehicle Classification'!$E$12:$E$28,0), MATCH($B3,'[1]1. Vehicle Classification'!$G$11:$K$11,0))</f>
        <v>7643</v>
      </c>
      <c r="I2" s="10">
        <f>INDEX('[1]1. Vehicle Classification'!$G$12:$K$28, MATCH(I$1,'[1]1. Vehicle Classification'!$E$12:$E$28,0), MATCH($B3,'[1]1. Vehicle Classification'!$G$11:$K$11,0))</f>
        <v>0</v>
      </c>
      <c r="J2" s="10">
        <f>INDEX('[1]1. Vehicle Classification'!$G$12:$K$28, MATCH(J$1,'[1]1. Vehicle Classification'!$E$12:$E$28,0), MATCH($B3,'[1]1. Vehicle Classification'!$G$11:$K$11,0))</f>
        <v>375458</v>
      </c>
      <c r="K2" s="10">
        <f>INDEX('[1]1. Vehicle Classification'!$G$12:$K$28, MATCH(K$1,'[1]1. Vehicle Classification'!$E$12:$E$28,0), MATCH($B3,'[1]1. Vehicle Classification'!$G$11:$K$11,0))</f>
        <v>29721</v>
      </c>
      <c r="L2" s="10">
        <f>INDEX('[1]1. Vehicle Classification'!$G$12:$K$28, MATCH(L$1,'[1]1. Vehicle Classification'!$E$12:$E$28,0), MATCH($B3,'[1]1. Vehicle Classification'!$G$11:$K$11,0))</f>
        <v>76543</v>
      </c>
      <c r="M2" s="10">
        <f>INDEX('[1]1. Vehicle Classification'!$G$12:$K$28, MATCH(M$1,'[1]1. Vehicle Classification'!$E$12:$E$28,0), MATCH($B3,'[1]1. Vehicle Classification'!$G$11:$K$11,0))</f>
        <v>47</v>
      </c>
      <c r="N2" s="10">
        <f>INDEX('[1]1. Vehicle Classification'!$G$12:$K$28, MATCH(N$1,'[1]1. Vehicle Classification'!$E$12:$E$28,0), MATCH($B3,'[1]1. Vehicle Classification'!$G$11:$K$11,0))</f>
        <v>565678</v>
      </c>
      <c r="O2" s="10">
        <f>INDEX('[1]1. Vehicle Classification'!$G$12:$K$28, MATCH(O$1,'[1]1. Vehicle Classification'!$E$12:$E$28,0), MATCH($B3,'[1]1. Vehicle Classification'!$G$11:$K$11,0))</f>
        <v>2345</v>
      </c>
      <c r="P2" s="10">
        <f>INDEX('[1]1. Vehicle Classification'!$G$12:$K$28, MATCH(P$1,'[1]1. Vehicle Classification'!$E$12:$E$28,0), MATCH($B3,'[1]1. Vehicle Classification'!$G$11:$K$11,0))</f>
        <v>54565</v>
      </c>
      <c r="Q2" s="10">
        <f>INDEX('[1]1. Vehicle Classification'!$G$12:$K$28, MATCH(Q$1,'[1]1. Vehicle Classification'!$E$12:$E$28,0), MATCH($B3,'[1]1. Vehicle Classification'!$G$11:$K$11,0))</f>
        <v>456</v>
      </c>
      <c r="R2" s="10">
        <f>INDEX('[1]1. Vehicle Classification'!$G$12:$K$28, MATCH(R$1,'[1]1. Vehicle Classification'!$E$12:$E$28,0), MATCH($B3,'[1]1. Vehicle Classification'!$G$11:$K$11,0))</f>
        <v>456789</v>
      </c>
      <c r="S2" s="10">
        <f>INDEX('[1]1. Vehicle Classification'!$G$12:$K$28, MATCH(S$1,'[1]1. Vehicle Classification'!$E$12:$E$28,0), MATCH($B3,'[1]1. Vehicle Classification'!$G$11:$K$11,0))</f>
        <v>45678</v>
      </c>
      <c r="T2" s="10">
        <f>INDEX('[1]1. Vehicle Classification'!$G$12:$K$28, MATCH(T$1,'[1]1. Vehicle Classification'!$E$12:$E$28,0), MATCH($B3,'[1]1. Vehicle Classification'!$G$11:$K$11,0))</f>
        <v>6666</v>
      </c>
    </row>
    <row r="3" spans="1:20" x14ac:dyDescent="0.35">
      <c r="A3" t="s">
        <v>21</v>
      </c>
      <c r="B3" t="str">
        <f>"Lynk &amp; co"&amp; " " &amp;C3</f>
        <v>Lynk &amp; co SUV/Crossover</v>
      </c>
      <c r="C3" t="s">
        <v>22</v>
      </c>
      <c r="D3" s="11" t="s">
        <v>23</v>
      </c>
      <c r="E3" s="12">
        <v>90</v>
      </c>
      <c r="F3" s="12">
        <v>11</v>
      </c>
      <c r="H3" s="12">
        <v>90</v>
      </c>
      <c r="J3" s="12">
        <v>90</v>
      </c>
      <c r="K3" s="12">
        <v>90</v>
      </c>
      <c r="L3" s="12">
        <v>90</v>
      </c>
      <c r="M3" s="12">
        <v>1</v>
      </c>
      <c r="N3" s="12">
        <v>90</v>
      </c>
      <c r="O3" s="12">
        <v>90</v>
      </c>
      <c r="P3" s="12">
        <v>90</v>
      </c>
      <c r="Q3" s="12">
        <v>21</v>
      </c>
      <c r="R3" s="12">
        <v>6543</v>
      </c>
      <c r="S3" s="12">
        <v>90</v>
      </c>
      <c r="T3" s="12">
        <v>90</v>
      </c>
    </row>
    <row r="4" spans="1:20" x14ac:dyDescent="0.35">
      <c r="A4" t="s">
        <v>21</v>
      </c>
      <c r="B4" t="str">
        <f t="shared" ref="B4:B12" si="0">"Lynk &amp; co"&amp; " " &amp;C4</f>
        <v>Lynk &amp; co SUV/Crossover</v>
      </c>
      <c r="C4" t="s">
        <v>22</v>
      </c>
      <c r="D4" s="11" t="s">
        <v>24</v>
      </c>
      <c r="E4" s="12">
        <v>98</v>
      </c>
      <c r="F4" s="12">
        <v>12</v>
      </c>
      <c r="H4" s="12">
        <v>98</v>
      </c>
      <c r="J4" s="12">
        <v>98</v>
      </c>
      <c r="K4" s="12">
        <v>98</v>
      </c>
      <c r="L4" s="12">
        <v>98</v>
      </c>
      <c r="M4" s="12">
        <v>2</v>
      </c>
      <c r="N4" s="12">
        <v>98</v>
      </c>
      <c r="O4" s="12">
        <v>98</v>
      </c>
      <c r="P4" s="12">
        <v>98</v>
      </c>
      <c r="Q4" s="12">
        <v>98</v>
      </c>
      <c r="R4" s="12">
        <v>6543</v>
      </c>
      <c r="S4" s="12">
        <v>98</v>
      </c>
      <c r="T4" s="12">
        <v>98</v>
      </c>
    </row>
    <row r="5" spans="1:20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2">
        <v>56</v>
      </c>
      <c r="F5" s="12">
        <v>13</v>
      </c>
      <c r="H5" s="12">
        <v>56</v>
      </c>
      <c r="J5" s="12">
        <v>56</v>
      </c>
      <c r="K5" s="12">
        <v>56</v>
      </c>
      <c r="L5" s="12">
        <v>56</v>
      </c>
      <c r="M5" s="12">
        <v>3</v>
      </c>
      <c r="N5" s="12">
        <v>56</v>
      </c>
      <c r="O5" s="12">
        <v>56</v>
      </c>
      <c r="P5" s="12">
        <v>56</v>
      </c>
      <c r="Q5" s="12">
        <v>56</v>
      </c>
      <c r="R5" s="12">
        <v>7899</v>
      </c>
      <c r="S5" s="12">
        <v>56</v>
      </c>
      <c r="T5" s="12">
        <v>56</v>
      </c>
    </row>
    <row r="6" spans="1:20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2">
        <v>31</v>
      </c>
      <c r="F6" s="12">
        <v>45</v>
      </c>
      <c r="H6" s="12">
        <v>31</v>
      </c>
      <c r="J6" s="12">
        <v>31</v>
      </c>
      <c r="K6" s="12">
        <v>31</v>
      </c>
      <c r="L6" s="12">
        <v>31</v>
      </c>
      <c r="M6" s="12">
        <v>4</v>
      </c>
      <c r="N6" s="12">
        <v>31</v>
      </c>
      <c r="O6" s="12">
        <v>31</v>
      </c>
      <c r="P6" s="12">
        <v>31</v>
      </c>
      <c r="Q6" s="12">
        <v>31</v>
      </c>
      <c r="R6" s="12">
        <v>9999</v>
      </c>
      <c r="S6" s="12">
        <v>31</v>
      </c>
      <c r="T6" s="12">
        <v>31</v>
      </c>
    </row>
    <row r="7" spans="1:20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2">
        <v>44</v>
      </c>
      <c r="F7" s="12">
        <v>44</v>
      </c>
      <c r="H7" s="12">
        <v>44</v>
      </c>
      <c r="J7" s="12">
        <v>44</v>
      </c>
      <c r="K7" s="12">
        <v>44</v>
      </c>
      <c r="L7" s="12">
        <v>44</v>
      </c>
      <c r="M7" s="12">
        <v>5</v>
      </c>
      <c r="N7" s="12">
        <v>44</v>
      </c>
      <c r="O7" s="12">
        <v>44</v>
      </c>
      <c r="P7" s="12">
        <v>44</v>
      </c>
      <c r="Q7" s="12">
        <v>44</v>
      </c>
      <c r="R7" s="12">
        <v>11111</v>
      </c>
      <c r="S7" s="12">
        <v>44</v>
      </c>
      <c r="T7" s="12">
        <v>44</v>
      </c>
    </row>
    <row r="8" spans="1:20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2">
        <v>31</v>
      </c>
      <c r="F8" s="12">
        <v>31</v>
      </c>
      <c r="H8" s="12">
        <v>31</v>
      </c>
      <c r="J8" s="12">
        <v>31</v>
      </c>
      <c r="K8" s="12">
        <v>31</v>
      </c>
      <c r="L8" s="12">
        <v>31</v>
      </c>
      <c r="M8" s="12">
        <v>6</v>
      </c>
      <c r="N8" s="12">
        <v>31</v>
      </c>
      <c r="O8" s="12">
        <v>31</v>
      </c>
      <c r="P8" s="12">
        <v>31</v>
      </c>
      <c r="Q8" s="12">
        <v>31</v>
      </c>
      <c r="R8" s="12">
        <v>67890</v>
      </c>
      <c r="S8" s="12">
        <v>31</v>
      </c>
      <c r="T8" s="12">
        <v>31</v>
      </c>
    </row>
    <row r="9" spans="1:20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2">
        <v>66</v>
      </c>
      <c r="F9" s="12">
        <v>66</v>
      </c>
      <c r="H9" s="12">
        <v>66</v>
      </c>
      <c r="J9" s="12">
        <v>66</v>
      </c>
      <c r="K9" s="12">
        <v>66</v>
      </c>
      <c r="L9" s="12">
        <v>66</v>
      </c>
      <c r="M9" s="12">
        <v>7</v>
      </c>
      <c r="N9" s="12">
        <v>66</v>
      </c>
      <c r="O9" s="12">
        <v>66</v>
      </c>
      <c r="P9" s="12">
        <v>66</v>
      </c>
      <c r="Q9" s="12">
        <v>66</v>
      </c>
      <c r="R9" s="12">
        <v>1234</v>
      </c>
      <c r="S9" s="12">
        <v>66</v>
      </c>
      <c r="T9" s="12">
        <v>66</v>
      </c>
    </row>
    <row r="10" spans="1:20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2">
        <v>40</v>
      </c>
      <c r="F10" s="12">
        <v>40</v>
      </c>
      <c r="H10" s="12">
        <v>40</v>
      </c>
      <c r="J10" s="12">
        <v>40</v>
      </c>
      <c r="K10" s="12">
        <v>40</v>
      </c>
      <c r="L10" s="12">
        <v>40</v>
      </c>
      <c r="M10" s="12">
        <v>8</v>
      </c>
      <c r="N10" s="12">
        <v>40</v>
      </c>
      <c r="O10" s="12">
        <v>40</v>
      </c>
      <c r="P10" s="12">
        <v>40</v>
      </c>
      <c r="Q10" s="12">
        <v>40</v>
      </c>
      <c r="R10" s="12">
        <v>34567</v>
      </c>
      <c r="S10" s="12">
        <v>40</v>
      </c>
      <c r="T10" s="12">
        <v>40</v>
      </c>
    </row>
    <row r="11" spans="1:20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2">
        <v>30</v>
      </c>
      <c r="F11" s="12">
        <v>30</v>
      </c>
      <c r="H11" s="12">
        <v>30</v>
      </c>
      <c r="J11" s="12">
        <v>30</v>
      </c>
      <c r="K11" s="12">
        <v>30</v>
      </c>
      <c r="L11" s="12">
        <v>30</v>
      </c>
      <c r="M11" s="12">
        <v>9</v>
      </c>
      <c r="N11" s="12">
        <v>30</v>
      </c>
      <c r="O11" s="12">
        <v>30</v>
      </c>
      <c r="P11" s="12">
        <v>30</v>
      </c>
      <c r="Q11" s="12">
        <v>30</v>
      </c>
      <c r="R11" s="12">
        <v>65443</v>
      </c>
      <c r="S11" s="12">
        <v>30</v>
      </c>
      <c r="T11" s="12">
        <v>30</v>
      </c>
    </row>
    <row r="12" spans="1:20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2">
        <f>E2-SUM(E3:E11)</f>
        <v>69</v>
      </c>
      <c r="F12" s="12">
        <f>F2-SUM(F3:F11)</f>
        <v>41</v>
      </c>
      <c r="H12" s="12">
        <f>H2-SUM(H3:H11)</f>
        <v>7157</v>
      </c>
      <c r="J12" s="12">
        <f>J2-SUM(J3:J11)</f>
        <v>374972</v>
      </c>
      <c r="K12" s="12">
        <f>K2-SUM(K3:K11)</f>
        <v>29235</v>
      </c>
      <c r="L12" s="12">
        <f t="shared" ref="L12:T12" si="1">L2-SUM(L3:L11)</f>
        <v>76057</v>
      </c>
      <c r="M12" s="12">
        <f t="shared" si="1"/>
        <v>2</v>
      </c>
      <c r="N12" s="12">
        <f t="shared" si="1"/>
        <v>565192</v>
      </c>
      <c r="O12" s="12">
        <f t="shared" si="1"/>
        <v>1859</v>
      </c>
      <c r="P12" s="12">
        <f t="shared" si="1"/>
        <v>54079</v>
      </c>
      <c r="Q12" s="12">
        <f t="shared" si="1"/>
        <v>39</v>
      </c>
      <c r="R12" s="12">
        <f t="shared" si="1"/>
        <v>245560</v>
      </c>
      <c r="S12" s="12">
        <f t="shared" si="1"/>
        <v>45192</v>
      </c>
      <c r="T12" s="12">
        <f t="shared" si="1"/>
        <v>6180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1F91-AB27-4B41-8EFB-F1176BE6E036}">
  <dimension ref="A1:AZ24"/>
  <sheetViews>
    <sheetView tabSelected="1" workbookViewId="0">
      <selection activeCell="G14" sqref="G14"/>
    </sheetView>
  </sheetViews>
  <sheetFormatPr defaultRowHeight="14.5" x14ac:dyDescent="0.35"/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14"/>
      <c r="G1" s="15"/>
      <c r="H1" s="13" t="s">
        <v>5</v>
      </c>
      <c r="I1" s="14"/>
      <c r="J1" s="15"/>
      <c r="K1" s="13" t="s">
        <v>33</v>
      </c>
      <c r="L1" s="14"/>
      <c r="M1" s="15"/>
      <c r="N1" s="13" t="s">
        <v>7</v>
      </c>
      <c r="O1" s="14"/>
      <c r="P1" s="15"/>
      <c r="Q1" s="13" t="s">
        <v>8</v>
      </c>
      <c r="R1" s="14"/>
      <c r="S1" s="15"/>
      <c r="T1" s="13" t="s">
        <v>9</v>
      </c>
      <c r="U1" s="14"/>
      <c r="V1" s="15"/>
      <c r="W1" s="16" t="s">
        <v>10</v>
      </c>
      <c r="X1" s="17"/>
      <c r="Y1" s="18"/>
      <c r="Z1" s="16" t="s">
        <v>11</v>
      </c>
      <c r="AA1" s="17"/>
      <c r="AB1" s="18"/>
      <c r="AC1" s="19" t="s">
        <v>12</v>
      </c>
      <c r="AD1" s="20"/>
      <c r="AE1" s="21"/>
      <c r="AF1" s="22" t="s">
        <v>13</v>
      </c>
      <c r="AG1" s="23"/>
      <c r="AH1" s="24"/>
      <c r="AI1" s="25" t="s">
        <v>14</v>
      </c>
      <c r="AJ1" s="26"/>
      <c r="AK1" s="27"/>
      <c r="AL1" s="25" t="s">
        <v>15</v>
      </c>
      <c r="AM1" s="26"/>
      <c r="AN1" s="27"/>
      <c r="AO1" s="25" t="s">
        <v>16</v>
      </c>
      <c r="AP1" s="26"/>
      <c r="AQ1" s="27"/>
      <c r="AR1" s="28" t="s">
        <v>17</v>
      </c>
      <c r="AS1" s="29"/>
      <c r="AT1" s="30"/>
      <c r="AU1" s="31" t="s">
        <v>18</v>
      </c>
      <c r="AV1" s="32"/>
      <c r="AW1" s="33"/>
      <c r="AX1" s="34" t="s">
        <v>19</v>
      </c>
      <c r="AY1" s="35"/>
      <c r="AZ1" s="35"/>
    </row>
    <row r="2" spans="1:52" x14ac:dyDescent="0.35">
      <c r="A2" t="s">
        <v>21</v>
      </c>
      <c r="B2" t="s">
        <v>34</v>
      </c>
      <c r="C2" t="s">
        <v>22</v>
      </c>
      <c r="D2" t="s">
        <v>20</v>
      </c>
      <c r="E2" s="36" t="s">
        <v>35</v>
      </c>
      <c r="F2" s="36" t="s">
        <v>36</v>
      </c>
      <c r="G2" s="36" t="s">
        <v>37</v>
      </c>
      <c r="H2" s="36" t="s">
        <v>35</v>
      </c>
      <c r="I2" s="36" t="s">
        <v>36</v>
      </c>
      <c r="J2" s="36" t="s">
        <v>37</v>
      </c>
      <c r="K2" s="36" t="s">
        <v>35</v>
      </c>
      <c r="L2" s="36" t="s">
        <v>36</v>
      </c>
      <c r="M2" s="36" t="s">
        <v>37</v>
      </c>
      <c r="N2" s="36" t="s">
        <v>35</v>
      </c>
      <c r="O2" s="36" t="s">
        <v>36</v>
      </c>
      <c r="P2" s="36" t="s">
        <v>37</v>
      </c>
      <c r="Q2" s="36" t="s">
        <v>35</v>
      </c>
      <c r="R2" s="36" t="s">
        <v>36</v>
      </c>
      <c r="S2" s="36" t="s">
        <v>37</v>
      </c>
      <c r="T2" s="36" t="s">
        <v>35</v>
      </c>
      <c r="U2" s="36" t="s">
        <v>36</v>
      </c>
      <c r="V2" s="36" t="s">
        <v>37</v>
      </c>
      <c r="W2" s="36" t="s">
        <v>35</v>
      </c>
      <c r="X2" s="36" t="s">
        <v>36</v>
      </c>
      <c r="Y2" s="36" t="s">
        <v>37</v>
      </c>
      <c r="Z2" s="36" t="s">
        <v>35</v>
      </c>
      <c r="AA2" s="36" t="s">
        <v>36</v>
      </c>
      <c r="AB2" s="36" t="s">
        <v>37</v>
      </c>
      <c r="AC2" s="36" t="s">
        <v>35</v>
      </c>
      <c r="AD2" s="36" t="s">
        <v>36</v>
      </c>
      <c r="AE2" s="36" t="s">
        <v>37</v>
      </c>
      <c r="AF2" s="36" t="s">
        <v>35</v>
      </c>
      <c r="AG2" s="36" t="s">
        <v>36</v>
      </c>
      <c r="AH2" s="36" t="s">
        <v>37</v>
      </c>
      <c r="AI2" s="36" t="s">
        <v>35</v>
      </c>
      <c r="AJ2" s="36" t="s">
        <v>36</v>
      </c>
      <c r="AK2" s="36" t="s">
        <v>37</v>
      </c>
      <c r="AL2" s="36" t="s">
        <v>35</v>
      </c>
      <c r="AM2" s="36" t="s">
        <v>36</v>
      </c>
      <c r="AN2" s="36" t="s">
        <v>37</v>
      </c>
      <c r="AO2" s="36" t="s">
        <v>35</v>
      </c>
      <c r="AP2" s="36" t="s">
        <v>36</v>
      </c>
      <c r="AQ2" s="36" t="s">
        <v>37</v>
      </c>
      <c r="AR2" s="36" t="s">
        <v>35</v>
      </c>
      <c r="AS2" s="36" t="s">
        <v>36</v>
      </c>
      <c r="AT2" s="36" t="s">
        <v>37</v>
      </c>
      <c r="AU2" s="36" t="s">
        <v>35</v>
      </c>
      <c r="AV2" s="36" t="s">
        <v>36</v>
      </c>
      <c r="AW2" s="36" t="s">
        <v>37</v>
      </c>
      <c r="AX2" s="36" t="s">
        <v>35</v>
      </c>
      <c r="AY2" s="36" t="s">
        <v>36</v>
      </c>
      <c r="AZ2" s="36" t="s">
        <v>37</v>
      </c>
    </row>
    <row r="3" spans="1:52" x14ac:dyDescent="0.35">
      <c r="A3" t="s">
        <v>21</v>
      </c>
      <c r="B3" t="str">
        <f xml:space="preserve"> $B$2&amp; " " &amp;C3</f>
        <v>Lynk &amp; co SUV/Crossover</v>
      </c>
      <c r="C3" t="s">
        <v>22</v>
      </c>
      <c r="D3" s="11" t="s">
        <v>23</v>
      </c>
      <c r="E3" s="37">
        <v>0.23</v>
      </c>
      <c r="F3" s="37">
        <v>0.34</v>
      </c>
      <c r="G3" s="37">
        <v>0.53</v>
      </c>
      <c r="H3" s="38">
        <f>E3-1%</f>
        <v>0.22</v>
      </c>
      <c r="I3" s="38">
        <f>G3-5%</f>
        <v>0.48000000000000004</v>
      </c>
      <c r="J3" s="38">
        <f>F3-6%</f>
        <v>0.28000000000000003</v>
      </c>
      <c r="K3" s="37">
        <v>0.23</v>
      </c>
      <c r="L3" s="37">
        <v>0.34</v>
      </c>
      <c r="M3" s="37">
        <v>0</v>
      </c>
      <c r="N3" s="38">
        <f>K3-1%</f>
        <v>0.22</v>
      </c>
      <c r="O3" s="38">
        <v>0</v>
      </c>
      <c r="P3" s="38">
        <f>L3-6%</f>
        <v>0.28000000000000003</v>
      </c>
      <c r="Q3" s="37">
        <v>0.23</v>
      </c>
      <c r="R3" s="37">
        <v>0.34</v>
      </c>
      <c r="S3" s="37">
        <v>0.53</v>
      </c>
      <c r="T3" s="38">
        <f>Q3-1%</f>
        <v>0.22</v>
      </c>
      <c r="U3" s="38">
        <f>S3-5%</f>
        <v>0.48000000000000004</v>
      </c>
      <c r="V3" s="38">
        <f>R3-6%</f>
        <v>0.28000000000000003</v>
      </c>
      <c r="W3" s="37">
        <v>0.23</v>
      </c>
      <c r="X3" s="37">
        <v>0.34</v>
      </c>
      <c r="Y3" s="37">
        <v>0</v>
      </c>
      <c r="Z3" s="38">
        <f>W3-1%</f>
        <v>0.22</v>
      </c>
      <c r="AA3" s="38">
        <v>0</v>
      </c>
      <c r="AB3" s="38">
        <f>X3-6%</f>
        <v>0.28000000000000003</v>
      </c>
      <c r="AC3" s="37">
        <v>0.23</v>
      </c>
      <c r="AD3" s="37">
        <v>0.34</v>
      </c>
      <c r="AE3" s="37">
        <v>0.53</v>
      </c>
      <c r="AF3" s="38">
        <f>AC3-1%</f>
        <v>0.22</v>
      </c>
      <c r="AG3" s="38">
        <f>AE3-5%</f>
        <v>0.48000000000000004</v>
      </c>
      <c r="AH3" s="38">
        <f>AD3-6%</f>
        <v>0.28000000000000003</v>
      </c>
      <c r="AI3" s="37">
        <v>0.23</v>
      </c>
      <c r="AJ3" s="37">
        <v>0.34</v>
      </c>
      <c r="AK3" s="37">
        <v>0</v>
      </c>
      <c r="AL3" s="38">
        <f>AI3-1%</f>
        <v>0.22</v>
      </c>
      <c r="AM3" s="38">
        <v>0</v>
      </c>
      <c r="AN3" s="38">
        <f>AJ3-6%</f>
        <v>0.28000000000000003</v>
      </c>
      <c r="AO3" s="37">
        <v>0.23</v>
      </c>
      <c r="AP3" s="37">
        <v>0.34</v>
      </c>
      <c r="AQ3" s="37">
        <v>0.53</v>
      </c>
      <c r="AR3" s="38">
        <f>AO3-1%</f>
        <v>0.22</v>
      </c>
      <c r="AS3" s="38">
        <f>AQ3-5%</f>
        <v>0.48000000000000004</v>
      </c>
      <c r="AT3" s="38">
        <f>AP3-6%</f>
        <v>0.28000000000000003</v>
      </c>
      <c r="AU3" s="37">
        <v>0.23</v>
      </c>
      <c r="AV3" s="37">
        <v>0.34</v>
      </c>
      <c r="AW3" s="37">
        <v>0</v>
      </c>
      <c r="AX3" s="38">
        <f>AU3-1%</f>
        <v>0.22</v>
      </c>
      <c r="AY3" s="38">
        <v>0</v>
      </c>
      <c r="AZ3" s="38">
        <f>AV3-6%</f>
        <v>0.28000000000000003</v>
      </c>
    </row>
    <row r="4" spans="1:52" x14ac:dyDescent="0.35">
      <c r="A4" t="s">
        <v>21</v>
      </c>
      <c r="B4" t="str">
        <f t="shared" ref="B4:B12" si="0" xml:space="preserve"> $B$2&amp; " " &amp;C4</f>
        <v>Lynk &amp; co SUV/Crossover</v>
      </c>
      <c r="C4" t="s">
        <v>22</v>
      </c>
      <c r="D4" s="11" t="s">
        <v>24</v>
      </c>
      <c r="E4" s="38">
        <f>E3+2%</f>
        <v>0.25</v>
      </c>
      <c r="F4" s="38">
        <f t="shared" ref="F4:G4" si="1">F3+2%</f>
        <v>0.36000000000000004</v>
      </c>
      <c r="G4" s="38">
        <f t="shared" si="1"/>
        <v>0.55000000000000004</v>
      </c>
      <c r="H4" s="38">
        <f t="shared" ref="H4:H12" si="2">E4-1%</f>
        <v>0.24</v>
      </c>
      <c r="I4" s="38">
        <f t="shared" ref="I4:I12" si="3">G4-5%</f>
        <v>0.5</v>
      </c>
      <c r="J4" s="38">
        <f t="shared" ref="J4:J12" si="4">F4-6%</f>
        <v>0.30000000000000004</v>
      </c>
      <c r="K4" s="38">
        <f>K3+2%</f>
        <v>0.25</v>
      </c>
      <c r="L4" s="38">
        <f t="shared" ref="L4" si="5">L3+2%</f>
        <v>0.36000000000000004</v>
      </c>
      <c r="M4" s="38">
        <v>0</v>
      </c>
      <c r="N4" s="38">
        <f t="shared" ref="N4:N8" si="6">K4-1%</f>
        <v>0.24</v>
      </c>
      <c r="O4" s="38">
        <v>0</v>
      </c>
      <c r="P4" s="38">
        <f t="shared" ref="P4:P8" si="7">L4-6%</f>
        <v>0.30000000000000004</v>
      </c>
      <c r="Q4" s="38">
        <f>Q3+2%</f>
        <v>0.25</v>
      </c>
      <c r="R4" s="38">
        <f t="shared" ref="R4:S4" si="8">R3+2%</f>
        <v>0.36000000000000004</v>
      </c>
      <c r="S4" s="38">
        <f t="shared" si="8"/>
        <v>0.55000000000000004</v>
      </c>
      <c r="T4" s="38">
        <f t="shared" ref="T4:T8" si="9">Q4-1%</f>
        <v>0.24</v>
      </c>
      <c r="U4" s="38">
        <f t="shared" ref="U4:U8" si="10">S4-5%</f>
        <v>0.5</v>
      </c>
      <c r="V4" s="38">
        <f t="shared" ref="V4:V8" si="11">R4-6%</f>
        <v>0.30000000000000004</v>
      </c>
      <c r="W4" s="38">
        <f>W3+2%</f>
        <v>0.25</v>
      </c>
      <c r="X4" s="38">
        <f t="shared" ref="X4" si="12">X3+2%</f>
        <v>0.36000000000000004</v>
      </c>
      <c r="Y4" s="38">
        <v>0</v>
      </c>
      <c r="Z4" s="38">
        <f t="shared" ref="Z4:Z8" si="13">W4-1%</f>
        <v>0.24</v>
      </c>
      <c r="AA4" s="38">
        <v>0</v>
      </c>
      <c r="AB4" s="38">
        <f t="shared" ref="AB4:AB8" si="14">X4-6%</f>
        <v>0.30000000000000004</v>
      </c>
      <c r="AC4" s="38">
        <f>AC3+2%</f>
        <v>0.25</v>
      </c>
      <c r="AD4" s="38">
        <f t="shared" ref="AD4:AE4" si="15">AD3+2%</f>
        <v>0.36000000000000004</v>
      </c>
      <c r="AE4" s="38">
        <f t="shared" si="15"/>
        <v>0.55000000000000004</v>
      </c>
      <c r="AF4" s="38">
        <f t="shared" ref="AF4:AF8" si="16">AC4-1%</f>
        <v>0.24</v>
      </c>
      <c r="AG4" s="38">
        <f t="shared" ref="AG4:AG8" si="17">AE4-5%</f>
        <v>0.5</v>
      </c>
      <c r="AH4" s="38">
        <f t="shared" ref="AH4:AH8" si="18">AD4-6%</f>
        <v>0.30000000000000004</v>
      </c>
      <c r="AI4" s="38">
        <f>AI3+2%</f>
        <v>0.25</v>
      </c>
      <c r="AJ4" s="38">
        <f t="shared" ref="AJ4" si="19">AJ3+2%</f>
        <v>0.36000000000000004</v>
      </c>
      <c r="AK4" s="38">
        <v>0</v>
      </c>
      <c r="AL4" s="38">
        <f t="shared" ref="AL4:AL8" si="20">AI4-1%</f>
        <v>0.24</v>
      </c>
      <c r="AM4" s="38">
        <v>0</v>
      </c>
      <c r="AN4" s="38">
        <f t="shared" ref="AN4:AN8" si="21">AJ4-6%</f>
        <v>0.30000000000000004</v>
      </c>
      <c r="AO4" s="38">
        <f>AO3+2%</f>
        <v>0.25</v>
      </c>
      <c r="AP4" s="38">
        <f t="shared" ref="AP4:AQ4" si="22">AP3+2%</f>
        <v>0.36000000000000004</v>
      </c>
      <c r="AQ4" s="38">
        <f t="shared" si="22"/>
        <v>0.55000000000000004</v>
      </c>
      <c r="AR4" s="38">
        <f t="shared" ref="AR4:AR8" si="23">AO4-1%</f>
        <v>0.24</v>
      </c>
      <c r="AS4" s="38">
        <f t="shared" ref="AS4:AS8" si="24">AQ4-5%</f>
        <v>0.5</v>
      </c>
      <c r="AT4" s="38">
        <f t="shared" ref="AT4:AT8" si="25">AP4-6%</f>
        <v>0.30000000000000004</v>
      </c>
      <c r="AU4" s="38">
        <f>AU3+2%</f>
        <v>0.25</v>
      </c>
      <c r="AV4" s="38">
        <f t="shared" ref="AV4" si="26">AV3+2%</f>
        <v>0.36000000000000004</v>
      </c>
      <c r="AW4" s="38">
        <v>0</v>
      </c>
      <c r="AX4" s="38">
        <f t="shared" ref="AX4:AX8" si="27">AU4-1%</f>
        <v>0.24</v>
      </c>
      <c r="AY4" s="38">
        <v>0</v>
      </c>
      <c r="AZ4" s="38">
        <f t="shared" ref="AZ4:AZ8" si="28">AV4-6%</f>
        <v>0.30000000000000004</v>
      </c>
    </row>
    <row r="5" spans="1:52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38">
        <f>E4-3%</f>
        <v>0.22</v>
      </c>
      <c r="F5" s="38">
        <f t="shared" ref="F5:G5" si="29">F4-3%</f>
        <v>0.33000000000000007</v>
      </c>
      <c r="G5" s="38">
        <f t="shared" si="29"/>
        <v>0.52</v>
      </c>
      <c r="H5" s="38">
        <f t="shared" si="2"/>
        <v>0.21</v>
      </c>
      <c r="I5" s="38">
        <f t="shared" si="3"/>
        <v>0.47000000000000003</v>
      </c>
      <c r="J5" s="38">
        <f t="shared" si="4"/>
        <v>0.27000000000000007</v>
      </c>
      <c r="K5" s="38">
        <f>K4-3%</f>
        <v>0.22</v>
      </c>
      <c r="L5" s="38">
        <f t="shared" ref="L5" si="30">L4-3%</f>
        <v>0.33000000000000007</v>
      </c>
      <c r="M5" s="38">
        <v>0</v>
      </c>
      <c r="N5" s="38">
        <f t="shared" si="6"/>
        <v>0.21</v>
      </c>
      <c r="O5" s="38">
        <v>0</v>
      </c>
      <c r="P5" s="38">
        <f t="shared" si="7"/>
        <v>0.27000000000000007</v>
      </c>
      <c r="Q5" s="38">
        <f>Q4-3%</f>
        <v>0.22</v>
      </c>
      <c r="R5" s="38">
        <f t="shared" ref="R5:S5" si="31">R4-3%</f>
        <v>0.33000000000000007</v>
      </c>
      <c r="S5" s="38">
        <f t="shared" si="31"/>
        <v>0.52</v>
      </c>
      <c r="T5" s="38">
        <f t="shared" si="9"/>
        <v>0.21</v>
      </c>
      <c r="U5" s="38">
        <f t="shared" si="10"/>
        <v>0.47000000000000003</v>
      </c>
      <c r="V5" s="38">
        <f t="shared" si="11"/>
        <v>0.27000000000000007</v>
      </c>
      <c r="W5" s="38">
        <f>W4-3%</f>
        <v>0.22</v>
      </c>
      <c r="X5" s="38">
        <f t="shared" ref="X5" si="32">X4-3%</f>
        <v>0.33000000000000007</v>
      </c>
      <c r="Y5" s="38">
        <v>0</v>
      </c>
      <c r="Z5" s="38">
        <f t="shared" si="13"/>
        <v>0.21</v>
      </c>
      <c r="AA5" s="38">
        <v>0</v>
      </c>
      <c r="AB5" s="38">
        <f t="shared" si="14"/>
        <v>0.27000000000000007</v>
      </c>
      <c r="AC5" s="38">
        <f>AC4-3%</f>
        <v>0.22</v>
      </c>
      <c r="AD5" s="38">
        <f t="shared" ref="AD5:AE5" si="33">AD4-3%</f>
        <v>0.33000000000000007</v>
      </c>
      <c r="AE5" s="38">
        <f t="shared" si="33"/>
        <v>0.52</v>
      </c>
      <c r="AF5" s="38">
        <f t="shared" si="16"/>
        <v>0.21</v>
      </c>
      <c r="AG5" s="38">
        <f t="shared" si="17"/>
        <v>0.47000000000000003</v>
      </c>
      <c r="AH5" s="38">
        <f t="shared" si="18"/>
        <v>0.27000000000000007</v>
      </c>
      <c r="AI5" s="38">
        <f>AI4-3%</f>
        <v>0.22</v>
      </c>
      <c r="AJ5" s="38">
        <f t="shared" ref="AJ5" si="34">AJ4-3%</f>
        <v>0.33000000000000007</v>
      </c>
      <c r="AK5" s="38">
        <v>0</v>
      </c>
      <c r="AL5" s="38">
        <f t="shared" si="20"/>
        <v>0.21</v>
      </c>
      <c r="AM5" s="38">
        <v>0</v>
      </c>
      <c r="AN5" s="38">
        <f t="shared" si="21"/>
        <v>0.27000000000000007</v>
      </c>
      <c r="AO5" s="38">
        <f>AO4-3%</f>
        <v>0.22</v>
      </c>
      <c r="AP5" s="38">
        <f t="shared" ref="AP5:AQ5" si="35">AP4-3%</f>
        <v>0.33000000000000007</v>
      </c>
      <c r="AQ5" s="38">
        <f t="shared" si="35"/>
        <v>0.52</v>
      </c>
      <c r="AR5" s="38">
        <f t="shared" si="23"/>
        <v>0.21</v>
      </c>
      <c r="AS5" s="38">
        <f t="shared" si="24"/>
        <v>0.47000000000000003</v>
      </c>
      <c r="AT5" s="38">
        <f t="shared" si="25"/>
        <v>0.27000000000000007</v>
      </c>
      <c r="AU5" s="38">
        <f>AU4-3%</f>
        <v>0.22</v>
      </c>
      <c r="AV5" s="38">
        <f t="shared" ref="AV5" si="36">AV4-3%</f>
        <v>0.33000000000000007</v>
      </c>
      <c r="AW5" s="38">
        <v>0</v>
      </c>
      <c r="AX5" s="38">
        <f t="shared" si="27"/>
        <v>0.21</v>
      </c>
      <c r="AY5" s="38">
        <v>0</v>
      </c>
      <c r="AZ5" s="38">
        <f t="shared" si="28"/>
        <v>0.27000000000000007</v>
      </c>
    </row>
    <row r="6" spans="1:52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38">
        <f>E5-1%</f>
        <v>0.21</v>
      </c>
      <c r="F6" s="38">
        <f t="shared" ref="F6:G6" si="37">F5-1%</f>
        <v>0.32000000000000006</v>
      </c>
      <c r="G6" s="38">
        <f t="shared" si="37"/>
        <v>0.51</v>
      </c>
      <c r="H6" s="38">
        <f t="shared" si="2"/>
        <v>0.19999999999999998</v>
      </c>
      <c r="I6" s="38">
        <f t="shared" si="3"/>
        <v>0.46</v>
      </c>
      <c r="J6" s="38">
        <f t="shared" si="4"/>
        <v>0.26000000000000006</v>
      </c>
      <c r="K6" s="38">
        <f>K5-1%</f>
        <v>0.21</v>
      </c>
      <c r="L6" s="38">
        <f t="shared" ref="L6" si="38">L5-1%</f>
        <v>0.32000000000000006</v>
      </c>
      <c r="M6" s="38">
        <v>0</v>
      </c>
      <c r="N6" s="38">
        <f t="shared" si="6"/>
        <v>0.19999999999999998</v>
      </c>
      <c r="O6" s="38">
        <v>0</v>
      </c>
      <c r="P6" s="38">
        <f t="shared" si="7"/>
        <v>0.26000000000000006</v>
      </c>
      <c r="Q6" s="38">
        <f>Q5-1%</f>
        <v>0.21</v>
      </c>
      <c r="R6" s="38">
        <f t="shared" ref="R6:S6" si="39">R5-1%</f>
        <v>0.32000000000000006</v>
      </c>
      <c r="S6" s="38">
        <f t="shared" si="39"/>
        <v>0.51</v>
      </c>
      <c r="T6" s="38">
        <f t="shared" si="9"/>
        <v>0.19999999999999998</v>
      </c>
      <c r="U6" s="38">
        <f t="shared" si="10"/>
        <v>0.46</v>
      </c>
      <c r="V6" s="38">
        <f t="shared" si="11"/>
        <v>0.26000000000000006</v>
      </c>
      <c r="W6" s="38">
        <f>W5-1%</f>
        <v>0.21</v>
      </c>
      <c r="X6" s="38">
        <f t="shared" ref="X6" si="40">X5-1%</f>
        <v>0.32000000000000006</v>
      </c>
      <c r="Y6" s="38">
        <v>0</v>
      </c>
      <c r="Z6" s="38">
        <f t="shared" si="13"/>
        <v>0.19999999999999998</v>
      </c>
      <c r="AA6" s="38">
        <v>0</v>
      </c>
      <c r="AB6" s="38">
        <f t="shared" si="14"/>
        <v>0.26000000000000006</v>
      </c>
      <c r="AC6" s="38">
        <f>AC5-1%</f>
        <v>0.21</v>
      </c>
      <c r="AD6" s="38">
        <f t="shared" ref="AD6:AE6" si="41">AD5-1%</f>
        <v>0.32000000000000006</v>
      </c>
      <c r="AE6" s="38">
        <f t="shared" si="41"/>
        <v>0.51</v>
      </c>
      <c r="AF6" s="38">
        <f t="shared" si="16"/>
        <v>0.19999999999999998</v>
      </c>
      <c r="AG6" s="38">
        <f t="shared" si="17"/>
        <v>0.46</v>
      </c>
      <c r="AH6" s="38">
        <f t="shared" si="18"/>
        <v>0.26000000000000006</v>
      </c>
      <c r="AI6" s="38">
        <f>AI5-1%</f>
        <v>0.21</v>
      </c>
      <c r="AJ6" s="38">
        <f t="shared" ref="AJ6" si="42">AJ5-1%</f>
        <v>0.32000000000000006</v>
      </c>
      <c r="AK6" s="38">
        <v>0</v>
      </c>
      <c r="AL6" s="38">
        <f t="shared" si="20"/>
        <v>0.19999999999999998</v>
      </c>
      <c r="AM6" s="38">
        <v>0</v>
      </c>
      <c r="AN6" s="38">
        <f t="shared" si="21"/>
        <v>0.26000000000000006</v>
      </c>
      <c r="AO6" s="38">
        <f>AO5-1%</f>
        <v>0.21</v>
      </c>
      <c r="AP6" s="38">
        <f t="shared" ref="AP6:AQ6" si="43">AP5-1%</f>
        <v>0.32000000000000006</v>
      </c>
      <c r="AQ6" s="38">
        <f t="shared" si="43"/>
        <v>0.51</v>
      </c>
      <c r="AR6" s="38">
        <f t="shared" si="23"/>
        <v>0.19999999999999998</v>
      </c>
      <c r="AS6" s="38">
        <f t="shared" si="24"/>
        <v>0.46</v>
      </c>
      <c r="AT6" s="38">
        <f t="shared" si="25"/>
        <v>0.26000000000000006</v>
      </c>
      <c r="AU6" s="38">
        <f>AU5-1%</f>
        <v>0.21</v>
      </c>
      <c r="AV6" s="38">
        <f t="shared" ref="AV6" si="44">AV5-1%</f>
        <v>0.32000000000000006</v>
      </c>
      <c r="AW6" s="38">
        <v>0</v>
      </c>
      <c r="AX6" s="38">
        <f t="shared" si="27"/>
        <v>0.19999999999999998</v>
      </c>
      <c r="AY6" s="38">
        <v>0</v>
      </c>
      <c r="AZ6" s="38">
        <f t="shared" si="28"/>
        <v>0.26000000000000006</v>
      </c>
    </row>
    <row r="7" spans="1:52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38">
        <f>E6+5%</f>
        <v>0.26</v>
      </c>
      <c r="F7" s="38">
        <f t="shared" ref="F7:G7" si="45">F6+5%</f>
        <v>0.37000000000000005</v>
      </c>
      <c r="G7" s="38">
        <f t="shared" si="45"/>
        <v>0.56000000000000005</v>
      </c>
      <c r="H7" s="38">
        <f t="shared" si="2"/>
        <v>0.25</v>
      </c>
      <c r="I7" s="38">
        <f t="shared" si="3"/>
        <v>0.51</v>
      </c>
      <c r="J7" s="38">
        <f t="shared" si="4"/>
        <v>0.31000000000000005</v>
      </c>
      <c r="K7" s="38">
        <f>K6+5%</f>
        <v>0.26</v>
      </c>
      <c r="L7" s="38">
        <f t="shared" ref="L7" si="46">L6+5%</f>
        <v>0.37000000000000005</v>
      </c>
      <c r="M7" s="38">
        <v>0</v>
      </c>
      <c r="N7" s="38">
        <f t="shared" si="6"/>
        <v>0.25</v>
      </c>
      <c r="O7" s="38">
        <v>0</v>
      </c>
      <c r="P7" s="38">
        <f t="shared" si="7"/>
        <v>0.31000000000000005</v>
      </c>
      <c r="Q7" s="38">
        <f>Q6+5%</f>
        <v>0.26</v>
      </c>
      <c r="R7" s="38">
        <f t="shared" ref="R7:S7" si="47">R6+5%</f>
        <v>0.37000000000000005</v>
      </c>
      <c r="S7" s="38">
        <f t="shared" si="47"/>
        <v>0.56000000000000005</v>
      </c>
      <c r="T7" s="38">
        <f t="shared" si="9"/>
        <v>0.25</v>
      </c>
      <c r="U7" s="38">
        <f t="shared" si="10"/>
        <v>0.51</v>
      </c>
      <c r="V7" s="38">
        <f t="shared" si="11"/>
        <v>0.31000000000000005</v>
      </c>
      <c r="W7" s="38">
        <f>W6+5%</f>
        <v>0.26</v>
      </c>
      <c r="X7" s="38">
        <f t="shared" ref="X7" si="48">X6+5%</f>
        <v>0.37000000000000005</v>
      </c>
      <c r="Y7" s="38">
        <v>0</v>
      </c>
      <c r="Z7" s="38">
        <f t="shared" si="13"/>
        <v>0.25</v>
      </c>
      <c r="AA7" s="38">
        <v>0</v>
      </c>
      <c r="AB7" s="38">
        <f t="shared" si="14"/>
        <v>0.31000000000000005</v>
      </c>
      <c r="AC7" s="38">
        <f>AC6+5%</f>
        <v>0.26</v>
      </c>
      <c r="AD7" s="38">
        <f t="shared" ref="AD7:AE7" si="49">AD6+5%</f>
        <v>0.37000000000000005</v>
      </c>
      <c r="AE7" s="38">
        <f t="shared" si="49"/>
        <v>0.56000000000000005</v>
      </c>
      <c r="AF7" s="38">
        <f t="shared" si="16"/>
        <v>0.25</v>
      </c>
      <c r="AG7" s="38">
        <f t="shared" si="17"/>
        <v>0.51</v>
      </c>
      <c r="AH7" s="38">
        <f t="shared" si="18"/>
        <v>0.31000000000000005</v>
      </c>
      <c r="AI7" s="38">
        <f>AI6+5%</f>
        <v>0.26</v>
      </c>
      <c r="AJ7" s="38">
        <f t="shared" ref="AJ7" si="50">AJ6+5%</f>
        <v>0.37000000000000005</v>
      </c>
      <c r="AK7" s="38">
        <v>0</v>
      </c>
      <c r="AL7" s="38">
        <f t="shared" si="20"/>
        <v>0.25</v>
      </c>
      <c r="AM7" s="38">
        <v>0</v>
      </c>
      <c r="AN7" s="38">
        <f t="shared" si="21"/>
        <v>0.31000000000000005</v>
      </c>
      <c r="AO7" s="38">
        <f>AO6+5%</f>
        <v>0.26</v>
      </c>
      <c r="AP7" s="38">
        <f t="shared" ref="AP7:AQ7" si="51">AP6+5%</f>
        <v>0.37000000000000005</v>
      </c>
      <c r="AQ7" s="38">
        <f t="shared" si="51"/>
        <v>0.56000000000000005</v>
      </c>
      <c r="AR7" s="38">
        <f t="shared" si="23"/>
        <v>0.25</v>
      </c>
      <c r="AS7" s="38">
        <f t="shared" si="24"/>
        <v>0.51</v>
      </c>
      <c r="AT7" s="38">
        <f t="shared" si="25"/>
        <v>0.31000000000000005</v>
      </c>
      <c r="AU7" s="38">
        <f>AU6+5%</f>
        <v>0.26</v>
      </c>
      <c r="AV7" s="38">
        <f t="shared" ref="AV7" si="52">AV6+5%</f>
        <v>0.37000000000000005</v>
      </c>
      <c r="AW7" s="38">
        <v>0</v>
      </c>
      <c r="AX7" s="38">
        <f t="shared" si="27"/>
        <v>0.25</v>
      </c>
      <c r="AY7" s="38">
        <v>0</v>
      </c>
      <c r="AZ7" s="38">
        <f t="shared" si="28"/>
        <v>0.31000000000000005</v>
      </c>
    </row>
    <row r="8" spans="1:52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38">
        <f>E7-8%</f>
        <v>0.18</v>
      </c>
      <c r="F8" s="38">
        <f t="shared" ref="F8:G8" si="53">F7-8%</f>
        <v>0.29000000000000004</v>
      </c>
      <c r="G8" s="38">
        <f t="shared" si="53"/>
        <v>0.48000000000000004</v>
      </c>
      <c r="H8" s="38">
        <f t="shared" si="2"/>
        <v>0.16999999999999998</v>
      </c>
      <c r="I8" s="38">
        <f t="shared" si="3"/>
        <v>0.43000000000000005</v>
      </c>
      <c r="J8" s="38">
        <f t="shared" si="4"/>
        <v>0.23000000000000004</v>
      </c>
      <c r="K8" s="38">
        <f>K7-8%</f>
        <v>0.18</v>
      </c>
      <c r="L8" s="38">
        <f t="shared" ref="L8" si="54">L7-8%</f>
        <v>0.29000000000000004</v>
      </c>
      <c r="M8" s="38">
        <v>0</v>
      </c>
      <c r="N8" s="38">
        <f t="shared" si="6"/>
        <v>0.16999999999999998</v>
      </c>
      <c r="O8" s="38">
        <v>0</v>
      </c>
      <c r="P8" s="38">
        <f t="shared" si="7"/>
        <v>0.23000000000000004</v>
      </c>
      <c r="Q8" s="38">
        <f>Q7-8%</f>
        <v>0.18</v>
      </c>
      <c r="R8" s="38">
        <f t="shared" ref="R8:S8" si="55">R7-8%</f>
        <v>0.29000000000000004</v>
      </c>
      <c r="S8" s="38">
        <f t="shared" si="55"/>
        <v>0.48000000000000004</v>
      </c>
      <c r="T8" s="38">
        <f t="shared" si="9"/>
        <v>0.16999999999999998</v>
      </c>
      <c r="U8" s="38">
        <f t="shared" si="10"/>
        <v>0.43000000000000005</v>
      </c>
      <c r="V8" s="38">
        <f t="shared" si="11"/>
        <v>0.23000000000000004</v>
      </c>
      <c r="W8" s="38">
        <f>W7-8%</f>
        <v>0.18</v>
      </c>
      <c r="X8" s="38">
        <f t="shared" ref="X8" si="56">X7-8%</f>
        <v>0.29000000000000004</v>
      </c>
      <c r="Y8" s="38">
        <v>0</v>
      </c>
      <c r="Z8" s="38">
        <f t="shared" si="13"/>
        <v>0.16999999999999998</v>
      </c>
      <c r="AA8" s="38">
        <v>0</v>
      </c>
      <c r="AB8" s="38">
        <f t="shared" si="14"/>
        <v>0.23000000000000004</v>
      </c>
      <c r="AC8" s="38">
        <f>AC7-8%</f>
        <v>0.18</v>
      </c>
      <c r="AD8" s="38">
        <f t="shared" ref="AD8:AE8" si="57">AD7-8%</f>
        <v>0.29000000000000004</v>
      </c>
      <c r="AE8" s="38">
        <f t="shared" si="57"/>
        <v>0.48000000000000004</v>
      </c>
      <c r="AF8" s="38">
        <f t="shared" si="16"/>
        <v>0.16999999999999998</v>
      </c>
      <c r="AG8" s="38">
        <f t="shared" si="17"/>
        <v>0.43000000000000005</v>
      </c>
      <c r="AH8" s="38">
        <f t="shared" si="18"/>
        <v>0.23000000000000004</v>
      </c>
      <c r="AI8" s="38">
        <f>AI7-8%</f>
        <v>0.18</v>
      </c>
      <c r="AJ8" s="38">
        <f t="shared" ref="AJ8" si="58">AJ7-8%</f>
        <v>0.29000000000000004</v>
      </c>
      <c r="AK8" s="38">
        <v>0</v>
      </c>
      <c r="AL8" s="38">
        <f t="shared" si="20"/>
        <v>0.16999999999999998</v>
      </c>
      <c r="AM8" s="38">
        <v>0</v>
      </c>
      <c r="AN8" s="38">
        <f t="shared" si="21"/>
        <v>0.23000000000000004</v>
      </c>
      <c r="AO8" s="38">
        <f>AO7-8%</f>
        <v>0.18</v>
      </c>
      <c r="AP8" s="38">
        <f t="shared" ref="AP8:AQ8" si="59">AP7-8%</f>
        <v>0.29000000000000004</v>
      </c>
      <c r="AQ8" s="38">
        <f t="shared" si="59"/>
        <v>0.48000000000000004</v>
      </c>
      <c r="AR8" s="38">
        <f t="shared" si="23"/>
        <v>0.16999999999999998</v>
      </c>
      <c r="AS8" s="38">
        <f t="shared" si="24"/>
        <v>0.43000000000000005</v>
      </c>
      <c r="AT8" s="38">
        <f t="shared" si="25"/>
        <v>0.23000000000000004</v>
      </c>
      <c r="AU8" s="38">
        <f>AU7-8%</f>
        <v>0.18</v>
      </c>
      <c r="AV8" s="38">
        <f t="shared" ref="AV8" si="60">AV7-8%</f>
        <v>0.29000000000000004</v>
      </c>
      <c r="AW8" s="38">
        <v>0</v>
      </c>
      <c r="AX8" s="38">
        <f t="shared" si="27"/>
        <v>0.16999999999999998</v>
      </c>
      <c r="AY8" s="38">
        <v>0</v>
      </c>
      <c r="AZ8" s="38">
        <f t="shared" si="28"/>
        <v>0.23000000000000004</v>
      </c>
    </row>
    <row r="9" spans="1:52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39">
        <f>E89+2%</f>
        <v>0.02</v>
      </c>
      <c r="F9" s="39">
        <f t="shared" ref="F9:G9" si="61">F89+2%</f>
        <v>0.02</v>
      </c>
      <c r="G9" s="39">
        <f t="shared" si="61"/>
        <v>0.02</v>
      </c>
      <c r="H9" s="38">
        <v>0.05</v>
      </c>
      <c r="I9" s="38">
        <v>0.34</v>
      </c>
      <c r="J9" s="38">
        <v>0.33</v>
      </c>
      <c r="K9" s="39">
        <f>K89+2%</f>
        <v>0.02</v>
      </c>
      <c r="L9" s="39">
        <f t="shared" ref="L9" si="62">L89+2%</f>
        <v>0.02</v>
      </c>
      <c r="M9" s="39">
        <v>0</v>
      </c>
      <c r="N9" s="38">
        <v>0.05</v>
      </c>
      <c r="O9" s="38">
        <v>0</v>
      </c>
      <c r="P9" s="38">
        <v>0.33</v>
      </c>
      <c r="Q9" s="39">
        <f>Q89+2%</f>
        <v>0.02</v>
      </c>
      <c r="R9" s="39">
        <f t="shared" ref="R9:S9" si="63">R89+2%</f>
        <v>0.02</v>
      </c>
      <c r="S9" s="39">
        <f t="shared" si="63"/>
        <v>0.02</v>
      </c>
      <c r="T9" s="38">
        <v>0.05</v>
      </c>
      <c r="U9" s="38">
        <v>0.34</v>
      </c>
      <c r="V9" s="38">
        <v>0.33</v>
      </c>
      <c r="W9" s="39">
        <f>W89+2%</f>
        <v>0.02</v>
      </c>
      <c r="X9" s="39">
        <f t="shared" ref="X9" si="64">X89+2%</f>
        <v>0.02</v>
      </c>
      <c r="Y9" s="39">
        <v>0</v>
      </c>
      <c r="Z9" s="38">
        <v>0.05</v>
      </c>
      <c r="AA9" s="38">
        <v>0</v>
      </c>
      <c r="AB9" s="38">
        <v>0.33</v>
      </c>
      <c r="AC9" s="39">
        <f>AC89+2%</f>
        <v>0.02</v>
      </c>
      <c r="AD9" s="39">
        <f t="shared" ref="AD9:AE9" si="65">AD89+2%</f>
        <v>0.02</v>
      </c>
      <c r="AE9" s="39">
        <f t="shared" si="65"/>
        <v>0.02</v>
      </c>
      <c r="AF9" s="38">
        <v>0.05</v>
      </c>
      <c r="AG9" s="38">
        <v>0.34</v>
      </c>
      <c r="AH9" s="38">
        <v>0.33</v>
      </c>
      <c r="AI9" s="39">
        <f>AI89+2%</f>
        <v>0.02</v>
      </c>
      <c r="AJ9" s="39">
        <f t="shared" ref="AJ9" si="66">AJ89+2%</f>
        <v>0.02</v>
      </c>
      <c r="AK9" s="39">
        <v>0</v>
      </c>
      <c r="AL9" s="38">
        <v>0.05</v>
      </c>
      <c r="AM9" s="38">
        <v>0</v>
      </c>
      <c r="AN9" s="38">
        <v>0.33</v>
      </c>
      <c r="AO9" s="39">
        <f>AO89+2%</f>
        <v>0.02</v>
      </c>
      <c r="AP9" s="39">
        <f t="shared" ref="AP9:AQ9" si="67">AP89+2%</f>
        <v>0.02</v>
      </c>
      <c r="AQ9" s="39">
        <f t="shared" si="67"/>
        <v>0.02</v>
      </c>
      <c r="AR9" s="38">
        <v>0.05</v>
      </c>
      <c r="AS9" s="38">
        <v>0.34</v>
      </c>
      <c r="AT9" s="38">
        <v>0.33</v>
      </c>
      <c r="AU9" s="39">
        <f>AU89+2%</f>
        <v>0.02</v>
      </c>
      <c r="AV9" s="39">
        <f t="shared" ref="AV9" si="68">AV89+2%</f>
        <v>0.02</v>
      </c>
      <c r="AW9" s="39">
        <v>0</v>
      </c>
      <c r="AX9" s="38">
        <v>0.05</v>
      </c>
      <c r="AY9" s="38">
        <v>0</v>
      </c>
      <c r="AZ9" s="38">
        <v>0.33</v>
      </c>
    </row>
    <row r="10" spans="1:52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39">
        <f>E9+20%</f>
        <v>0.22</v>
      </c>
      <c r="F10" s="39">
        <f t="shared" ref="F10:G10" si="69">F9+20%</f>
        <v>0.22</v>
      </c>
      <c r="G10" s="39">
        <f t="shared" si="69"/>
        <v>0.22</v>
      </c>
      <c r="H10" s="38">
        <f t="shared" si="2"/>
        <v>0.21</v>
      </c>
      <c r="I10" s="38">
        <f t="shared" si="3"/>
        <v>0.16999999999999998</v>
      </c>
      <c r="J10" s="38">
        <f t="shared" si="4"/>
        <v>0.16</v>
      </c>
      <c r="K10" s="39">
        <f>K9+20%</f>
        <v>0.22</v>
      </c>
      <c r="L10" s="39">
        <f t="shared" ref="L10" si="70">L9+20%</f>
        <v>0.22</v>
      </c>
      <c r="M10" s="39">
        <v>0</v>
      </c>
      <c r="N10" s="38">
        <f t="shared" ref="N10:N12" si="71">K10-1%</f>
        <v>0.21</v>
      </c>
      <c r="O10" s="38">
        <v>0</v>
      </c>
      <c r="P10" s="38">
        <f t="shared" ref="P10:P12" si="72">L10-6%</f>
        <v>0.16</v>
      </c>
      <c r="Q10" s="39">
        <f>Q9+20%</f>
        <v>0.22</v>
      </c>
      <c r="R10" s="39">
        <f t="shared" ref="R10:S10" si="73">R9+20%</f>
        <v>0.22</v>
      </c>
      <c r="S10" s="39">
        <f t="shared" si="73"/>
        <v>0.22</v>
      </c>
      <c r="T10" s="38">
        <f t="shared" ref="T10:T12" si="74">Q10-1%</f>
        <v>0.21</v>
      </c>
      <c r="U10" s="38">
        <f t="shared" ref="U10:U12" si="75">S10-5%</f>
        <v>0.16999999999999998</v>
      </c>
      <c r="V10" s="38">
        <f t="shared" ref="V10:V12" si="76">R10-6%</f>
        <v>0.16</v>
      </c>
      <c r="W10" s="39">
        <f>W9+20%</f>
        <v>0.22</v>
      </c>
      <c r="X10" s="39">
        <f t="shared" ref="X10" si="77">X9+20%</f>
        <v>0.22</v>
      </c>
      <c r="Y10" s="39">
        <v>0</v>
      </c>
      <c r="Z10" s="38">
        <f t="shared" ref="Z10:Z12" si="78">W10-1%</f>
        <v>0.21</v>
      </c>
      <c r="AA10" s="38">
        <v>0</v>
      </c>
      <c r="AB10" s="38">
        <f t="shared" ref="AB10:AB12" si="79">X10-6%</f>
        <v>0.16</v>
      </c>
      <c r="AC10" s="39">
        <f>AC9+20%</f>
        <v>0.22</v>
      </c>
      <c r="AD10" s="39">
        <f t="shared" ref="AD10:AE10" si="80">AD9+20%</f>
        <v>0.22</v>
      </c>
      <c r="AE10" s="39">
        <f t="shared" si="80"/>
        <v>0.22</v>
      </c>
      <c r="AF10" s="38">
        <f t="shared" ref="AF10:AF12" si="81">AC10-1%</f>
        <v>0.21</v>
      </c>
      <c r="AG10" s="38">
        <f t="shared" ref="AG10:AG12" si="82">AE10-5%</f>
        <v>0.16999999999999998</v>
      </c>
      <c r="AH10" s="38">
        <f t="shared" ref="AH10:AH12" si="83">AD10-6%</f>
        <v>0.16</v>
      </c>
      <c r="AI10" s="39">
        <f>AI9+20%</f>
        <v>0.22</v>
      </c>
      <c r="AJ10" s="39">
        <f t="shared" ref="AJ10" si="84">AJ9+20%</f>
        <v>0.22</v>
      </c>
      <c r="AK10" s="39">
        <v>0</v>
      </c>
      <c r="AL10" s="38">
        <f t="shared" ref="AL10:AL12" si="85">AI10-1%</f>
        <v>0.21</v>
      </c>
      <c r="AM10" s="38">
        <v>0</v>
      </c>
      <c r="AN10" s="38">
        <f t="shared" ref="AN10:AN12" si="86">AJ10-6%</f>
        <v>0.16</v>
      </c>
      <c r="AO10" s="39">
        <f>AO9+20%</f>
        <v>0.22</v>
      </c>
      <c r="AP10" s="39">
        <f t="shared" ref="AP10:AQ10" si="87">AP9+20%</f>
        <v>0.22</v>
      </c>
      <c r="AQ10" s="39">
        <f t="shared" si="87"/>
        <v>0.22</v>
      </c>
      <c r="AR10" s="38">
        <f t="shared" ref="AR10:AR12" si="88">AO10-1%</f>
        <v>0.21</v>
      </c>
      <c r="AS10" s="38">
        <f t="shared" ref="AS10:AS12" si="89">AQ10-5%</f>
        <v>0.16999999999999998</v>
      </c>
      <c r="AT10" s="38">
        <f t="shared" ref="AT10:AT12" si="90">AP10-6%</f>
        <v>0.16</v>
      </c>
      <c r="AU10" s="39">
        <f>AU9+20%</f>
        <v>0.22</v>
      </c>
      <c r="AV10" s="39">
        <f t="shared" ref="AV10" si="91">AV9+20%</f>
        <v>0.22</v>
      </c>
      <c r="AW10" s="39">
        <v>0</v>
      </c>
      <c r="AX10" s="38">
        <f t="shared" ref="AX10:AX12" si="92">AU10-1%</f>
        <v>0.21</v>
      </c>
      <c r="AY10" s="38">
        <v>0</v>
      </c>
      <c r="AZ10" s="38">
        <f t="shared" ref="AZ10:AZ12" si="93">AV10-6%</f>
        <v>0.16</v>
      </c>
    </row>
    <row r="11" spans="1:52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38">
        <f>E10+5%</f>
        <v>0.27</v>
      </c>
      <c r="F11" s="38">
        <f t="shared" ref="F11:G11" si="94">F10+5%</f>
        <v>0.27</v>
      </c>
      <c r="G11" s="38">
        <f t="shared" si="94"/>
        <v>0.27</v>
      </c>
      <c r="H11" s="38">
        <f t="shared" si="2"/>
        <v>0.26</v>
      </c>
      <c r="I11" s="38">
        <f t="shared" si="3"/>
        <v>0.22000000000000003</v>
      </c>
      <c r="J11" s="38">
        <f t="shared" si="4"/>
        <v>0.21000000000000002</v>
      </c>
      <c r="K11" s="38">
        <f>K10+5%</f>
        <v>0.27</v>
      </c>
      <c r="L11" s="38">
        <f t="shared" ref="L11" si="95">L10+5%</f>
        <v>0.27</v>
      </c>
      <c r="M11" s="38">
        <v>0</v>
      </c>
      <c r="N11" s="38">
        <f t="shared" si="71"/>
        <v>0.26</v>
      </c>
      <c r="O11" s="38">
        <v>0</v>
      </c>
      <c r="P11" s="38">
        <f t="shared" si="72"/>
        <v>0.21000000000000002</v>
      </c>
      <c r="Q11" s="38">
        <f>Q10+5%</f>
        <v>0.27</v>
      </c>
      <c r="R11" s="38">
        <f t="shared" ref="R11:S11" si="96">R10+5%</f>
        <v>0.27</v>
      </c>
      <c r="S11" s="38">
        <f t="shared" si="96"/>
        <v>0.27</v>
      </c>
      <c r="T11" s="38">
        <f t="shared" si="74"/>
        <v>0.26</v>
      </c>
      <c r="U11" s="38">
        <f t="shared" si="75"/>
        <v>0.22000000000000003</v>
      </c>
      <c r="V11" s="38">
        <f t="shared" si="76"/>
        <v>0.21000000000000002</v>
      </c>
      <c r="W11" s="38">
        <f>W10+5%</f>
        <v>0.27</v>
      </c>
      <c r="X11" s="38">
        <f t="shared" ref="X11" si="97">X10+5%</f>
        <v>0.27</v>
      </c>
      <c r="Y11" s="38">
        <v>0</v>
      </c>
      <c r="Z11" s="38">
        <f t="shared" si="78"/>
        <v>0.26</v>
      </c>
      <c r="AA11" s="38">
        <v>0</v>
      </c>
      <c r="AB11" s="38">
        <f t="shared" si="79"/>
        <v>0.21000000000000002</v>
      </c>
      <c r="AC11" s="38">
        <f>AC10+5%</f>
        <v>0.27</v>
      </c>
      <c r="AD11" s="38">
        <f t="shared" ref="AD11:AE11" si="98">AD10+5%</f>
        <v>0.27</v>
      </c>
      <c r="AE11" s="38">
        <f t="shared" si="98"/>
        <v>0.27</v>
      </c>
      <c r="AF11" s="38">
        <f t="shared" si="81"/>
        <v>0.26</v>
      </c>
      <c r="AG11" s="38">
        <f t="shared" si="82"/>
        <v>0.22000000000000003</v>
      </c>
      <c r="AH11" s="38">
        <f t="shared" si="83"/>
        <v>0.21000000000000002</v>
      </c>
      <c r="AI11" s="38">
        <f>AI10+5%</f>
        <v>0.27</v>
      </c>
      <c r="AJ11" s="38">
        <f t="shared" ref="AJ11" si="99">AJ10+5%</f>
        <v>0.27</v>
      </c>
      <c r="AK11" s="38">
        <v>0</v>
      </c>
      <c r="AL11" s="38">
        <f t="shared" si="85"/>
        <v>0.26</v>
      </c>
      <c r="AM11" s="38">
        <v>0</v>
      </c>
      <c r="AN11" s="38">
        <f t="shared" si="86"/>
        <v>0.21000000000000002</v>
      </c>
      <c r="AO11" s="38">
        <f>AO10+5%</f>
        <v>0.27</v>
      </c>
      <c r="AP11" s="38">
        <f t="shared" ref="AP11:AQ11" si="100">AP10+5%</f>
        <v>0.27</v>
      </c>
      <c r="AQ11" s="38">
        <f t="shared" si="100"/>
        <v>0.27</v>
      </c>
      <c r="AR11" s="38">
        <f t="shared" si="88"/>
        <v>0.26</v>
      </c>
      <c r="AS11" s="38">
        <f t="shared" si="89"/>
        <v>0.22000000000000003</v>
      </c>
      <c r="AT11" s="38">
        <f t="shared" si="90"/>
        <v>0.21000000000000002</v>
      </c>
      <c r="AU11" s="38">
        <f>AU10+5%</f>
        <v>0.27</v>
      </c>
      <c r="AV11" s="38">
        <f t="shared" ref="AV11" si="101">AV10+5%</f>
        <v>0.27</v>
      </c>
      <c r="AW11" s="38">
        <v>0</v>
      </c>
      <c r="AX11" s="38">
        <f t="shared" si="92"/>
        <v>0.26</v>
      </c>
      <c r="AY11" s="38">
        <v>0</v>
      </c>
      <c r="AZ11" s="38">
        <f t="shared" si="93"/>
        <v>0.21000000000000002</v>
      </c>
    </row>
    <row r="12" spans="1:52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38">
        <f>E11+12%</f>
        <v>0.39</v>
      </c>
      <c r="F12" s="38">
        <f t="shared" ref="F12:G12" si="102">F11+12%</f>
        <v>0.39</v>
      </c>
      <c r="G12" s="38">
        <f t="shared" si="102"/>
        <v>0.39</v>
      </c>
      <c r="H12" s="38">
        <f t="shared" si="2"/>
        <v>0.38</v>
      </c>
      <c r="I12" s="38">
        <f t="shared" si="3"/>
        <v>0.34</v>
      </c>
      <c r="J12" s="38">
        <f t="shared" si="4"/>
        <v>0.33</v>
      </c>
      <c r="K12" s="38">
        <f>K11+12%</f>
        <v>0.39</v>
      </c>
      <c r="L12" s="38">
        <f t="shared" ref="L12" si="103">L11+12%</f>
        <v>0.39</v>
      </c>
      <c r="M12" s="38">
        <v>0</v>
      </c>
      <c r="N12" s="38">
        <f t="shared" si="71"/>
        <v>0.38</v>
      </c>
      <c r="O12" s="38">
        <v>0</v>
      </c>
      <c r="P12" s="38">
        <f t="shared" si="72"/>
        <v>0.33</v>
      </c>
      <c r="Q12" s="38">
        <f>Q11+12%</f>
        <v>0.39</v>
      </c>
      <c r="R12" s="38">
        <f t="shared" ref="R12:S12" si="104">R11+12%</f>
        <v>0.39</v>
      </c>
      <c r="S12" s="38">
        <f t="shared" si="104"/>
        <v>0.39</v>
      </c>
      <c r="T12" s="38">
        <f t="shared" si="74"/>
        <v>0.38</v>
      </c>
      <c r="U12" s="38">
        <f t="shared" si="75"/>
        <v>0.34</v>
      </c>
      <c r="V12" s="38">
        <f t="shared" si="76"/>
        <v>0.33</v>
      </c>
      <c r="W12" s="38">
        <f>W11+12%</f>
        <v>0.39</v>
      </c>
      <c r="X12" s="38">
        <f t="shared" ref="X12" si="105">X11+12%</f>
        <v>0.39</v>
      </c>
      <c r="Y12" s="38">
        <v>0</v>
      </c>
      <c r="Z12" s="38">
        <f t="shared" si="78"/>
        <v>0.38</v>
      </c>
      <c r="AA12" s="38">
        <v>0</v>
      </c>
      <c r="AB12" s="38">
        <f t="shared" si="79"/>
        <v>0.33</v>
      </c>
      <c r="AC12" s="38">
        <f>AC11+12%</f>
        <v>0.39</v>
      </c>
      <c r="AD12" s="38">
        <f t="shared" ref="AD12:AE12" si="106">AD11+12%</f>
        <v>0.39</v>
      </c>
      <c r="AE12" s="38">
        <f t="shared" si="106"/>
        <v>0.39</v>
      </c>
      <c r="AF12" s="38">
        <f t="shared" si="81"/>
        <v>0.38</v>
      </c>
      <c r="AG12" s="38">
        <f t="shared" si="82"/>
        <v>0.34</v>
      </c>
      <c r="AH12" s="38">
        <f t="shared" si="83"/>
        <v>0.33</v>
      </c>
      <c r="AI12" s="38">
        <f>AI11+12%</f>
        <v>0.39</v>
      </c>
      <c r="AJ12" s="38">
        <f t="shared" ref="AJ12" si="107">AJ11+12%</f>
        <v>0.39</v>
      </c>
      <c r="AK12" s="38">
        <v>0</v>
      </c>
      <c r="AL12" s="38">
        <f t="shared" si="85"/>
        <v>0.38</v>
      </c>
      <c r="AM12" s="38">
        <v>0</v>
      </c>
      <c r="AN12" s="38">
        <f t="shared" si="86"/>
        <v>0.33</v>
      </c>
      <c r="AO12" s="38">
        <f>AO11+12%</f>
        <v>0.39</v>
      </c>
      <c r="AP12" s="38">
        <f t="shared" ref="AP12:AQ12" si="108">AP11+12%</f>
        <v>0.39</v>
      </c>
      <c r="AQ12" s="38">
        <f t="shared" si="108"/>
        <v>0.39</v>
      </c>
      <c r="AR12" s="38">
        <f t="shared" si="88"/>
        <v>0.38</v>
      </c>
      <c r="AS12" s="38">
        <f t="shared" si="89"/>
        <v>0.34</v>
      </c>
      <c r="AT12" s="38">
        <f t="shared" si="90"/>
        <v>0.33</v>
      </c>
      <c r="AU12" s="38">
        <f>AU11+12%</f>
        <v>0.39</v>
      </c>
      <c r="AV12" s="38">
        <f t="shared" ref="AV12" si="109">AV11+12%</f>
        <v>0.39</v>
      </c>
      <c r="AW12" s="38">
        <v>0</v>
      </c>
      <c r="AX12" s="38">
        <f t="shared" si="92"/>
        <v>0.38</v>
      </c>
      <c r="AY12" s="38">
        <v>0</v>
      </c>
      <c r="AZ12" s="38">
        <f t="shared" si="93"/>
        <v>0.33</v>
      </c>
    </row>
    <row r="14" spans="1:52" x14ac:dyDescent="0.35">
      <c r="A14" t="s">
        <v>20</v>
      </c>
      <c r="B14" t="s">
        <v>20</v>
      </c>
      <c r="C14" t="s">
        <v>20</v>
      </c>
      <c r="D14" t="s">
        <v>20</v>
      </c>
      <c r="E14" s="36" t="s">
        <v>35</v>
      </c>
      <c r="F14" s="36" t="s">
        <v>36</v>
      </c>
      <c r="G14" s="36" t="s">
        <v>37</v>
      </c>
      <c r="H14" s="36" t="s">
        <v>35</v>
      </c>
      <c r="I14" s="36" t="s">
        <v>36</v>
      </c>
      <c r="J14" s="36" t="s">
        <v>37</v>
      </c>
      <c r="K14" s="36" t="s">
        <v>35</v>
      </c>
      <c r="L14" s="36" t="s">
        <v>36</v>
      </c>
      <c r="M14" s="36" t="s">
        <v>37</v>
      </c>
      <c r="N14" s="36" t="s">
        <v>35</v>
      </c>
      <c r="O14" s="36" t="s">
        <v>36</v>
      </c>
      <c r="P14" s="36" t="s">
        <v>37</v>
      </c>
      <c r="Q14" s="36" t="s">
        <v>35</v>
      </c>
      <c r="R14" s="36" t="s">
        <v>36</v>
      </c>
      <c r="S14" s="36" t="s">
        <v>37</v>
      </c>
      <c r="T14" s="36" t="s">
        <v>35</v>
      </c>
      <c r="U14" s="36" t="s">
        <v>36</v>
      </c>
      <c r="V14" s="36" t="s">
        <v>37</v>
      </c>
      <c r="W14" s="36" t="s">
        <v>35</v>
      </c>
      <c r="X14" s="36" t="s">
        <v>36</v>
      </c>
      <c r="Y14" s="36" t="s">
        <v>37</v>
      </c>
      <c r="Z14" s="36" t="s">
        <v>35</v>
      </c>
      <c r="AA14" s="36" t="s">
        <v>36</v>
      </c>
      <c r="AB14" s="36" t="s">
        <v>37</v>
      </c>
      <c r="AC14" s="36" t="s">
        <v>35</v>
      </c>
      <c r="AD14" s="36" t="s">
        <v>36</v>
      </c>
      <c r="AE14" s="36" t="s">
        <v>37</v>
      </c>
      <c r="AF14" s="36" t="s">
        <v>35</v>
      </c>
      <c r="AG14" s="36" t="s">
        <v>36</v>
      </c>
      <c r="AH14" s="36" t="s">
        <v>37</v>
      </c>
      <c r="AI14" s="36" t="s">
        <v>35</v>
      </c>
      <c r="AJ14" s="36" t="s">
        <v>36</v>
      </c>
      <c r="AK14" s="36" t="s">
        <v>37</v>
      </c>
      <c r="AL14" s="36" t="s">
        <v>35</v>
      </c>
      <c r="AM14" s="36" t="s">
        <v>36</v>
      </c>
      <c r="AN14" s="36" t="s">
        <v>37</v>
      </c>
      <c r="AO14" s="36" t="s">
        <v>35</v>
      </c>
      <c r="AP14" s="36" t="s">
        <v>36</v>
      </c>
      <c r="AQ14" s="36" t="s">
        <v>37</v>
      </c>
      <c r="AR14" s="36" t="s">
        <v>35</v>
      </c>
      <c r="AS14" s="36" t="s">
        <v>36</v>
      </c>
      <c r="AT14" s="36" t="s">
        <v>37</v>
      </c>
      <c r="AU14" s="36" t="s">
        <v>35</v>
      </c>
      <c r="AV14" s="36" t="s">
        <v>36</v>
      </c>
      <c r="AW14" s="36" t="s">
        <v>37</v>
      </c>
      <c r="AX14" s="36" t="s">
        <v>35</v>
      </c>
      <c r="AY14" s="36" t="s">
        <v>36</v>
      </c>
      <c r="AZ14" s="36" t="s">
        <v>37</v>
      </c>
    </row>
    <row r="15" spans="1:52" x14ac:dyDescent="0.35">
      <c r="A15" t="s">
        <v>21</v>
      </c>
      <c r="B15" t="str">
        <f xml:space="preserve"> $B$2&amp; " " &amp;C15</f>
        <v>Lynk &amp; co Car</v>
      </c>
      <c r="C15" t="s">
        <v>38</v>
      </c>
      <c r="D15" s="11" t="s">
        <v>39</v>
      </c>
      <c r="E15" s="37">
        <v>0.23</v>
      </c>
      <c r="F15" s="37">
        <v>0.34</v>
      </c>
      <c r="G15" s="37">
        <v>0.53</v>
      </c>
      <c r="H15" s="38">
        <f>E15-1%</f>
        <v>0.22</v>
      </c>
      <c r="I15" s="38">
        <f>G15-5%</f>
        <v>0.48000000000000004</v>
      </c>
      <c r="J15" s="38">
        <f>F15-6%</f>
        <v>0.28000000000000003</v>
      </c>
      <c r="K15" s="37">
        <v>0.23</v>
      </c>
      <c r="L15" s="37">
        <v>0.34</v>
      </c>
      <c r="M15" s="37">
        <v>0</v>
      </c>
      <c r="N15" s="38">
        <f>K15-1%</f>
        <v>0.22</v>
      </c>
      <c r="O15" s="38">
        <v>0</v>
      </c>
      <c r="P15" s="38">
        <f>L15-6%</f>
        <v>0.28000000000000003</v>
      </c>
      <c r="Q15" s="37">
        <v>0.23</v>
      </c>
      <c r="R15" s="37">
        <v>0.34</v>
      </c>
      <c r="S15" s="37">
        <v>0.53</v>
      </c>
      <c r="T15" s="38">
        <f>Q15-1%</f>
        <v>0.22</v>
      </c>
      <c r="U15" s="38">
        <f>S15-5%</f>
        <v>0.48000000000000004</v>
      </c>
      <c r="V15" s="38">
        <f>R15-6%</f>
        <v>0.28000000000000003</v>
      </c>
      <c r="W15" s="37">
        <v>0.23</v>
      </c>
      <c r="X15" s="37">
        <v>0.34</v>
      </c>
      <c r="Y15" s="37">
        <v>0</v>
      </c>
      <c r="Z15" s="38">
        <f>W15-1%</f>
        <v>0.22</v>
      </c>
      <c r="AA15" s="38">
        <v>0</v>
      </c>
      <c r="AB15" s="38">
        <f>X15-6%</f>
        <v>0.28000000000000003</v>
      </c>
      <c r="AC15" s="37">
        <v>0.23</v>
      </c>
      <c r="AD15" s="37">
        <v>0.34</v>
      </c>
      <c r="AE15" s="37">
        <v>0.53</v>
      </c>
      <c r="AF15" s="38">
        <f>AC15-1%</f>
        <v>0.22</v>
      </c>
      <c r="AG15" s="38">
        <f>AE15-5%</f>
        <v>0.48000000000000004</v>
      </c>
      <c r="AH15" s="38">
        <f>AD15-6%</f>
        <v>0.28000000000000003</v>
      </c>
      <c r="AI15" s="37">
        <v>0.23</v>
      </c>
      <c r="AJ15" s="37">
        <v>0.34</v>
      </c>
      <c r="AK15" s="37">
        <v>0</v>
      </c>
      <c r="AL15" s="38">
        <f>AI15-1%</f>
        <v>0.22</v>
      </c>
      <c r="AM15" s="38">
        <v>0</v>
      </c>
      <c r="AN15" s="38">
        <f>AJ15-6%</f>
        <v>0.28000000000000003</v>
      </c>
      <c r="AO15" s="37">
        <v>0.23</v>
      </c>
      <c r="AP15" s="37">
        <v>0.34</v>
      </c>
      <c r="AQ15" s="37">
        <v>0.53</v>
      </c>
      <c r="AR15" s="38">
        <f>AO15-1%</f>
        <v>0.22</v>
      </c>
      <c r="AS15" s="38">
        <f>AQ15-5%</f>
        <v>0.48000000000000004</v>
      </c>
      <c r="AT15" s="38">
        <f>AP15-6%</f>
        <v>0.28000000000000003</v>
      </c>
      <c r="AU15" s="37">
        <v>0.23</v>
      </c>
      <c r="AV15" s="37">
        <v>0.34</v>
      </c>
      <c r="AW15" s="37">
        <v>0</v>
      </c>
      <c r="AX15" s="38">
        <f>AU15-1%</f>
        <v>0.22</v>
      </c>
      <c r="AY15" s="38">
        <v>0</v>
      </c>
      <c r="AZ15" s="38">
        <f>AV15-6%</f>
        <v>0.28000000000000003</v>
      </c>
    </row>
    <row r="16" spans="1:52" x14ac:dyDescent="0.35">
      <c r="A16" t="s">
        <v>21</v>
      </c>
      <c r="B16" t="str">
        <f t="shared" ref="B16:B24" si="110" xml:space="preserve"> $B$2&amp; " " &amp;C16</f>
        <v>Lynk &amp; co Car</v>
      </c>
      <c r="C16" t="s">
        <v>38</v>
      </c>
      <c r="D16" t="s">
        <v>40</v>
      </c>
      <c r="E16" s="38">
        <f>E15+2%</f>
        <v>0.25</v>
      </c>
      <c r="F16" s="38">
        <f t="shared" ref="F16:G16" si="111">F15+2%</f>
        <v>0.36000000000000004</v>
      </c>
      <c r="G16" s="38">
        <f t="shared" si="111"/>
        <v>0.55000000000000004</v>
      </c>
      <c r="H16" s="38">
        <f t="shared" ref="H16:H20" si="112">E16-1%</f>
        <v>0.24</v>
      </c>
      <c r="I16" s="38">
        <f t="shared" ref="I16:I20" si="113">G16-5%</f>
        <v>0.5</v>
      </c>
      <c r="J16" s="38">
        <f t="shared" ref="J16:J20" si="114">F16-6%</f>
        <v>0.30000000000000004</v>
      </c>
      <c r="K16" s="38">
        <f>K15+2%</f>
        <v>0.25</v>
      </c>
      <c r="L16" s="38">
        <f t="shared" ref="L16" si="115">L15+2%</f>
        <v>0.36000000000000004</v>
      </c>
      <c r="M16" s="38">
        <v>0</v>
      </c>
      <c r="N16" s="38">
        <f t="shared" ref="N16:N20" si="116">K16-1%</f>
        <v>0.24</v>
      </c>
      <c r="O16" s="38">
        <v>0</v>
      </c>
      <c r="P16" s="38">
        <f t="shared" ref="P16:P20" si="117">L16-6%</f>
        <v>0.30000000000000004</v>
      </c>
      <c r="Q16" s="38">
        <f>Q15+2%</f>
        <v>0.25</v>
      </c>
      <c r="R16" s="38">
        <f t="shared" ref="R16:S16" si="118">R15+2%</f>
        <v>0.36000000000000004</v>
      </c>
      <c r="S16" s="38">
        <f t="shared" si="118"/>
        <v>0.55000000000000004</v>
      </c>
      <c r="T16" s="38">
        <f t="shared" ref="T16:T20" si="119">Q16-1%</f>
        <v>0.24</v>
      </c>
      <c r="U16" s="38">
        <f t="shared" ref="U16:U20" si="120">S16-5%</f>
        <v>0.5</v>
      </c>
      <c r="V16" s="38">
        <f t="shared" ref="V16:V20" si="121">R16-6%</f>
        <v>0.30000000000000004</v>
      </c>
      <c r="W16" s="38">
        <f>W15+2%</f>
        <v>0.25</v>
      </c>
      <c r="X16" s="38">
        <f t="shared" ref="X16" si="122">X15+2%</f>
        <v>0.36000000000000004</v>
      </c>
      <c r="Y16" s="38">
        <v>0</v>
      </c>
      <c r="Z16" s="38">
        <f t="shared" ref="Z16:Z20" si="123">W16-1%</f>
        <v>0.24</v>
      </c>
      <c r="AA16" s="38">
        <v>0</v>
      </c>
      <c r="AB16" s="38">
        <f t="shared" ref="AB16:AB20" si="124">X16-6%</f>
        <v>0.30000000000000004</v>
      </c>
      <c r="AC16" s="38">
        <f>AC15+2%</f>
        <v>0.25</v>
      </c>
      <c r="AD16" s="38">
        <f t="shared" ref="AD16:AE16" si="125">AD15+2%</f>
        <v>0.36000000000000004</v>
      </c>
      <c r="AE16" s="38">
        <f t="shared" si="125"/>
        <v>0.55000000000000004</v>
      </c>
      <c r="AF16" s="38">
        <f t="shared" ref="AF16:AF20" si="126">AC16-1%</f>
        <v>0.24</v>
      </c>
      <c r="AG16" s="38">
        <f t="shared" ref="AG16:AG20" si="127">AE16-5%</f>
        <v>0.5</v>
      </c>
      <c r="AH16" s="38">
        <f t="shared" ref="AH16:AH20" si="128">AD16-6%</f>
        <v>0.30000000000000004</v>
      </c>
      <c r="AI16" s="38">
        <f>AI15+2%</f>
        <v>0.25</v>
      </c>
      <c r="AJ16" s="38">
        <f t="shared" ref="AJ16" si="129">AJ15+2%</f>
        <v>0.36000000000000004</v>
      </c>
      <c r="AK16" s="38">
        <v>0</v>
      </c>
      <c r="AL16" s="38">
        <f t="shared" ref="AL16:AL20" si="130">AI16-1%</f>
        <v>0.24</v>
      </c>
      <c r="AM16" s="38">
        <v>0</v>
      </c>
      <c r="AN16" s="38">
        <f t="shared" ref="AN16:AN20" si="131">AJ16-6%</f>
        <v>0.30000000000000004</v>
      </c>
      <c r="AO16" s="38">
        <f>AO15+2%</f>
        <v>0.25</v>
      </c>
      <c r="AP16" s="38">
        <f t="shared" ref="AP16:AQ16" si="132">AP15+2%</f>
        <v>0.36000000000000004</v>
      </c>
      <c r="AQ16" s="38">
        <f t="shared" si="132"/>
        <v>0.55000000000000004</v>
      </c>
      <c r="AR16" s="38">
        <f t="shared" ref="AR16:AR20" si="133">AO16-1%</f>
        <v>0.24</v>
      </c>
      <c r="AS16" s="38">
        <f t="shared" ref="AS16:AS20" si="134">AQ16-5%</f>
        <v>0.5</v>
      </c>
      <c r="AT16" s="38">
        <f t="shared" ref="AT16:AT20" si="135">AP16-6%</f>
        <v>0.30000000000000004</v>
      </c>
      <c r="AU16" s="38">
        <f>AU15+2%</f>
        <v>0.25</v>
      </c>
      <c r="AV16" s="38">
        <f t="shared" ref="AV16" si="136">AV15+2%</f>
        <v>0.36000000000000004</v>
      </c>
      <c r="AW16" s="38">
        <v>0</v>
      </c>
      <c r="AX16" s="38">
        <f t="shared" ref="AX16:AX20" si="137">AU16-1%</f>
        <v>0.24</v>
      </c>
      <c r="AY16" s="38">
        <v>0</v>
      </c>
      <c r="AZ16" s="38">
        <f t="shared" ref="AZ16:AZ20" si="138">AV16-6%</f>
        <v>0.30000000000000004</v>
      </c>
    </row>
    <row r="17" spans="1:52" x14ac:dyDescent="0.35">
      <c r="A17" t="s">
        <v>21</v>
      </c>
      <c r="B17" t="str">
        <f t="shared" si="110"/>
        <v>Lynk &amp; co Car</v>
      </c>
      <c r="C17" t="s">
        <v>38</v>
      </c>
      <c r="D17" t="s">
        <v>41</v>
      </c>
      <c r="E17" s="38">
        <f>E16-3%</f>
        <v>0.22</v>
      </c>
      <c r="F17" s="38">
        <f t="shared" ref="F17:G17" si="139">F16-3%</f>
        <v>0.33000000000000007</v>
      </c>
      <c r="G17" s="38">
        <f t="shared" si="139"/>
        <v>0.52</v>
      </c>
      <c r="H17" s="38">
        <f t="shared" si="112"/>
        <v>0.21</v>
      </c>
      <c r="I17" s="38">
        <f t="shared" si="113"/>
        <v>0.47000000000000003</v>
      </c>
      <c r="J17" s="38">
        <f t="shared" si="114"/>
        <v>0.27000000000000007</v>
      </c>
      <c r="K17" s="38">
        <f>K16-3%</f>
        <v>0.22</v>
      </c>
      <c r="L17" s="38">
        <f t="shared" ref="L17" si="140">L16-3%</f>
        <v>0.33000000000000007</v>
      </c>
      <c r="M17" s="38">
        <v>0</v>
      </c>
      <c r="N17" s="38">
        <f t="shared" si="116"/>
        <v>0.21</v>
      </c>
      <c r="O17" s="38">
        <v>0</v>
      </c>
      <c r="P17" s="38">
        <f t="shared" si="117"/>
        <v>0.27000000000000007</v>
      </c>
      <c r="Q17" s="38">
        <f>Q16-3%</f>
        <v>0.22</v>
      </c>
      <c r="R17" s="38">
        <f t="shared" ref="R17:S17" si="141">R16-3%</f>
        <v>0.33000000000000007</v>
      </c>
      <c r="S17" s="38">
        <f t="shared" si="141"/>
        <v>0.52</v>
      </c>
      <c r="T17" s="38">
        <f t="shared" si="119"/>
        <v>0.21</v>
      </c>
      <c r="U17" s="38">
        <f t="shared" si="120"/>
        <v>0.47000000000000003</v>
      </c>
      <c r="V17" s="38">
        <f t="shared" si="121"/>
        <v>0.27000000000000007</v>
      </c>
      <c r="W17" s="38">
        <f>W16-3%</f>
        <v>0.22</v>
      </c>
      <c r="X17" s="38">
        <f t="shared" ref="X17" si="142">X16-3%</f>
        <v>0.33000000000000007</v>
      </c>
      <c r="Y17" s="38">
        <v>0</v>
      </c>
      <c r="Z17" s="38">
        <f t="shared" si="123"/>
        <v>0.21</v>
      </c>
      <c r="AA17" s="38">
        <v>0</v>
      </c>
      <c r="AB17" s="38">
        <f t="shared" si="124"/>
        <v>0.27000000000000007</v>
      </c>
      <c r="AC17" s="38">
        <f>AC16-3%</f>
        <v>0.22</v>
      </c>
      <c r="AD17" s="38">
        <f t="shared" ref="AD17:AE17" si="143">AD16-3%</f>
        <v>0.33000000000000007</v>
      </c>
      <c r="AE17" s="38">
        <f t="shared" si="143"/>
        <v>0.52</v>
      </c>
      <c r="AF17" s="38">
        <f t="shared" si="126"/>
        <v>0.21</v>
      </c>
      <c r="AG17" s="38">
        <f t="shared" si="127"/>
        <v>0.47000000000000003</v>
      </c>
      <c r="AH17" s="38">
        <f t="shared" si="128"/>
        <v>0.27000000000000007</v>
      </c>
      <c r="AI17" s="38">
        <f>AI16-3%</f>
        <v>0.22</v>
      </c>
      <c r="AJ17" s="38">
        <f t="shared" ref="AJ17" si="144">AJ16-3%</f>
        <v>0.33000000000000007</v>
      </c>
      <c r="AK17" s="38">
        <v>0</v>
      </c>
      <c r="AL17" s="38">
        <f t="shared" si="130"/>
        <v>0.21</v>
      </c>
      <c r="AM17" s="38">
        <v>0</v>
      </c>
      <c r="AN17" s="38">
        <f t="shared" si="131"/>
        <v>0.27000000000000007</v>
      </c>
      <c r="AO17" s="38">
        <f>AO16-3%</f>
        <v>0.22</v>
      </c>
      <c r="AP17" s="38">
        <f t="shared" ref="AP17:AQ17" si="145">AP16-3%</f>
        <v>0.33000000000000007</v>
      </c>
      <c r="AQ17" s="38">
        <f t="shared" si="145"/>
        <v>0.52</v>
      </c>
      <c r="AR17" s="38">
        <f t="shared" si="133"/>
        <v>0.21</v>
      </c>
      <c r="AS17" s="38">
        <f t="shared" si="134"/>
        <v>0.47000000000000003</v>
      </c>
      <c r="AT17" s="38">
        <f t="shared" si="135"/>
        <v>0.27000000000000007</v>
      </c>
      <c r="AU17" s="38">
        <f>AU16-3%</f>
        <v>0.22</v>
      </c>
      <c r="AV17" s="38">
        <f t="shared" ref="AV17" si="146">AV16-3%</f>
        <v>0.33000000000000007</v>
      </c>
      <c r="AW17" s="38">
        <v>0</v>
      </c>
      <c r="AX17" s="38">
        <f t="shared" si="137"/>
        <v>0.21</v>
      </c>
      <c r="AY17" s="38">
        <v>0</v>
      </c>
      <c r="AZ17" s="38">
        <f t="shared" si="138"/>
        <v>0.27000000000000007</v>
      </c>
    </row>
    <row r="18" spans="1:52" x14ac:dyDescent="0.35">
      <c r="A18" t="s">
        <v>21</v>
      </c>
      <c r="B18" t="str">
        <f t="shared" si="110"/>
        <v>Lynk &amp; co Car</v>
      </c>
      <c r="C18" t="s">
        <v>38</v>
      </c>
      <c r="D18" t="s">
        <v>42</v>
      </c>
      <c r="E18" s="38">
        <f>E17-1%</f>
        <v>0.21</v>
      </c>
      <c r="F18" s="38">
        <f t="shared" ref="F18:G18" si="147">F17-1%</f>
        <v>0.32000000000000006</v>
      </c>
      <c r="G18" s="38">
        <f t="shared" si="147"/>
        <v>0.51</v>
      </c>
      <c r="H18" s="38">
        <f t="shared" si="112"/>
        <v>0.19999999999999998</v>
      </c>
      <c r="I18" s="38">
        <f t="shared" si="113"/>
        <v>0.46</v>
      </c>
      <c r="J18" s="38">
        <f t="shared" si="114"/>
        <v>0.26000000000000006</v>
      </c>
      <c r="K18" s="38">
        <f>K17-1%</f>
        <v>0.21</v>
      </c>
      <c r="L18" s="38">
        <f t="shared" ref="L18" si="148">L17-1%</f>
        <v>0.32000000000000006</v>
      </c>
      <c r="M18" s="38">
        <v>0</v>
      </c>
      <c r="N18" s="38">
        <f t="shared" si="116"/>
        <v>0.19999999999999998</v>
      </c>
      <c r="O18" s="38">
        <v>0</v>
      </c>
      <c r="P18" s="38">
        <f t="shared" si="117"/>
        <v>0.26000000000000006</v>
      </c>
      <c r="Q18" s="38">
        <f>Q17-1%</f>
        <v>0.21</v>
      </c>
      <c r="R18" s="38">
        <f t="shared" ref="R18:S18" si="149">R17-1%</f>
        <v>0.32000000000000006</v>
      </c>
      <c r="S18" s="38">
        <f t="shared" si="149"/>
        <v>0.51</v>
      </c>
      <c r="T18" s="38">
        <f t="shared" si="119"/>
        <v>0.19999999999999998</v>
      </c>
      <c r="U18" s="38">
        <f t="shared" si="120"/>
        <v>0.46</v>
      </c>
      <c r="V18" s="38">
        <f t="shared" si="121"/>
        <v>0.26000000000000006</v>
      </c>
      <c r="W18" s="38">
        <f>W17-1%</f>
        <v>0.21</v>
      </c>
      <c r="X18" s="38">
        <f t="shared" ref="X18" si="150">X17-1%</f>
        <v>0.32000000000000006</v>
      </c>
      <c r="Y18" s="38">
        <v>0</v>
      </c>
      <c r="Z18" s="38">
        <f t="shared" si="123"/>
        <v>0.19999999999999998</v>
      </c>
      <c r="AA18" s="38">
        <v>0</v>
      </c>
      <c r="AB18" s="38">
        <f t="shared" si="124"/>
        <v>0.26000000000000006</v>
      </c>
      <c r="AC18" s="38">
        <f>AC17-1%</f>
        <v>0.21</v>
      </c>
      <c r="AD18" s="38">
        <f t="shared" ref="AD18:AE18" si="151">AD17-1%</f>
        <v>0.32000000000000006</v>
      </c>
      <c r="AE18" s="38">
        <f t="shared" si="151"/>
        <v>0.51</v>
      </c>
      <c r="AF18" s="38">
        <f t="shared" si="126"/>
        <v>0.19999999999999998</v>
      </c>
      <c r="AG18" s="38">
        <f t="shared" si="127"/>
        <v>0.46</v>
      </c>
      <c r="AH18" s="38">
        <f t="shared" si="128"/>
        <v>0.26000000000000006</v>
      </c>
      <c r="AI18" s="38">
        <f>AI17-1%</f>
        <v>0.21</v>
      </c>
      <c r="AJ18" s="38">
        <f t="shared" ref="AJ18" si="152">AJ17-1%</f>
        <v>0.32000000000000006</v>
      </c>
      <c r="AK18" s="38">
        <v>0</v>
      </c>
      <c r="AL18" s="38">
        <f t="shared" si="130"/>
        <v>0.19999999999999998</v>
      </c>
      <c r="AM18" s="38">
        <v>0</v>
      </c>
      <c r="AN18" s="38">
        <f t="shared" si="131"/>
        <v>0.26000000000000006</v>
      </c>
      <c r="AO18" s="38">
        <f>AO17-1%</f>
        <v>0.21</v>
      </c>
      <c r="AP18" s="38">
        <f t="shared" ref="AP18:AQ18" si="153">AP17-1%</f>
        <v>0.32000000000000006</v>
      </c>
      <c r="AQ18" s="38">
        <f t="shared" si="153"/>
        <v>0.51</v>
      </c>
      <c r="AR18" s="38">
        <f t="shared" si="133"/>
        <v>0.19999999999999998</v>
      </c>
      <c r="AS18" s="38">
        <f t="shared" si="134"/>
        <v>0.46</v>
      </c>
      <c r="AT18" s="38">
        <f t="shared" si="135"/>
        <v>0.26000000000000006</v>
      </c>
      <c r="AU18" s="38">
        <f>AU17-1%</f>
        <v>0.21</v>
      </c>
      <c r="AV18" s="38">
        <f t="shared" ref="AV18" si="154">AV17-1%</f>
        <v>0.32000000000000006</v>
      </c>
      <c r="AW18" s="38">
        <v>0</v>
      </c>
      <c r="AX18" s="38">
        <f t="shared" si="137"/>
        <v>0.19999999999999998</v>
      </c>
      <c r="AY18" s="38">
        <v>0</v>
      </c>
      <c r="AZ18" s="38">
        <f t="shared" si="138"/>
        <v>0.26000000000000006</v>
      </c>
    </row>
    <row r="19" spans="1:52" x14ac:dyDescent="0.35">
      <c r="A19" t="s">
        <v>21</v>
      </c>
      <c r="B19" t="str">
        <f t="shared" si="110"/>
        <v>Lynk &amp; co Car</v>
      </c>
      <c r="C19" t="s">
        <v>38</v>
      </c>
      <c r="D19" t="s">
        <v>27</v>
      </c>
      <c r="E19" s="38">
        <f>E18+5%</f>
        <v>0.26</v>
      </c>
      <c r="F19" s="38">
        <f t="shared" ref="F19:G19" si="155">F18+5%</f>
        <v>0.37000000000000005</v>
      </c>
      <c r="G19" s="38">
        <f t="shared" si="155"/>
        <v>0.56000000000000005</v>
      </c>
      <c r="H19" s="38">
        <f t="shared" si="112"/>
        <v>0.25</v>
      </c>
      <c r="I19" s="38">
        <f t="shared" si="113"/>
        <v>0.51</v>
      </c>
      <c r="J19" s="38">
        <f t="shared" si="114"/>
        <v>0.31000000000000005</v>
      </c>
      <c r="K19" s="38">
        <f>K18+5%</f>
        <v>0.26</v>
      </c>
      <c r="L19" s="38">
        <f t="shared" ref="L19" si="156">L18+5%</f>
        <v>0.37000000000000005</v>
      </c>
      <c r="M19" s="38">
        <v>0</v>
      </c>
      <c r="N19" s="38">
        <f t="shared" si="116"/>
        <v>0.25</v>
      </c>
      <c r="O19" s="38">
        <v>0</v>
      </c>
      <c r="P19" s="38">
        <f t="shared" si="117"/>
        <v>0.31000000000000005</v>
      </c>
      <c r="Q19" s="38">
        <f>Q18+5%</f>
        <v>0.26</v>
      </c>
      <c r="R19" s="38">
        <f t="shared" ref="R19:S19" si="157">R18+5%</f>
        <v>0.37000000000000005</v>
      </c>
      <c r="S19" s="38">
        <f t="shared" si="157"/>
        <v>0.56000000000000005</v>
      </c>
      <c r="T19" s="38">
        <f t="shared" si="119"/>
        <v>0.25</v>
      </c>
      <c r="U19" s="38">
        <f t="shared" si="120"/>
        <v>0.51</v>
      </c>
      <c r="V19" s="38">
        <f t="shared" si="121"/>
        <v>0.31000000000000005</v>
      </c>
      <c r="W19" s="38">
        <f>W18+5%</f>
        <v>0.26</v>
      </c>
      <c r="X19" s="38">
        <f t="shared" ref="X19" si="158">X18+5%</f>
        <v>0.37000000000000005</v>
      </c>
      <c r="Y19" s="38">
        <v>0</v>
      </c>
      <c r="Z19" s="38">
        <f t="shared" si="123"/>
        <v>0.25</v>
      </c>
      <c r="AA19" s="38">
        <v>0</v>
      </c>
      <c r="AB19" s="38">
        <f t="shared" si="124"/>
        <v>0.31000000000000005</v>
      </c>
      <c r="AC19" s="38">
        <f>AC18+5%</f>
        <v>0.26</v>
      </c>
      <c r="AD19" s="38">
        <f t="shared" ref="AD19:AE19" si="159">AD18+5%</f>
        <v>0.37000000000000005</v>
      </c>
      <c r="AE19" s="38">
        <f t="shared" si="159"/>
        <v>0.56000000000000005</v>
      </c>
      <c r="AF19" s="38">
        <f t="shared" si="126"/>
        <v>0.25</v>
      </c>
      <c r="AG19" s="38">
        <f t="shared" si="127"/>
        <v>0.51</v>
      </c>
      <c r="AH19" s="38">
        <f t="shared" si="128"/>
        <v>0.31000000000000005</v>
      </c>
      <c r="AI19" s="38">
        <f>AI18+5%</f>
        <v>0.26</v>
      </c>
      <c r="AJ19" s="38">
        <f t="shared" ref="AJ19" si="160">AJ18+5%</f>
        <v>0.37000000000000005</v>
      </c>
      <c r="AK19" s="38">
        <v>0</v>
      </c>
      <c r="AL19" s="38">
        <f t="shared" si="130"/>
        <v>0.25</v>
      </c>
      <c r="AM19" s="38">
        <v>0</v>
      </c>
      <c r="AN19" s="38">
        <f t="shared" si="131"/>
        <v>0.31000000000000005</v>
      </c>
      <c r="AO19" s="38">
        <f>AO18+5%</f>
        <v>0.26</v>
      </c>
      <c r="AP19" s="38">
        <f t="shared" ref="AP19:AQ19" si="161">AP18+5%</f>
        <v>0.37000000000000005</v>
      </c>
      <c r="AQ19" s="38">
        <f t="shared" si="161"/>
        <v>0.56000000000000005</v>
      </c>
      <c r="AR19" s="38">
        <f t="shared" si="133"/>
        <v>0.25</v>
      </c>
      <c r="AS19" s="38">
        <f t="shared" si="134"/>
        <v>0.51</v>
      </c>
      <c r="AT19" s="38">
        <f t="shared" si="135"/>
        <v>0.31000000000000005</v>
      </c>
      <c r="AU19" s="38">
        <f>AU18+5%</f>
        <v>0.26</v>
      </c>
      <c r="AV19" s="38">
        <f t="shared" ref="AV19" si="162">AV18+5%</f>
        <v>0.37000000000000005</v>
      </c>
      <c r="AW19" s="38">
        <v>0</v>
      </c>
      <c r="AX19" s="38">
        <f t="shared" si="137"/>
        <v>0.25</v>
      </c>
      <c r="AY19" s="38">
        <v>0</v>
      </c>
      <c r="AZ19" s="38">
        <f t="shared" si="138"/>
        <v>0.31000000000000005</v>
      </c>
    </row>
    <row r="20" spans="1:52" x14ac:dyDescent="0.35">
      <c r="A20" t="s">
        <v>21</v>
      </c>
      <c r="B20" t="str">
        <f t="shared" si="110"/>
        <v>Lynk &amp; co Car</v>
      </c>
      <c r="C20" t="s">
        <v>38</v>
      </c>
      <c r="D20" t="s">
        <v>28</v>
      </c>
      <c r="E20" s="38">
        <f>E19-8%</f>
        <v>0.18</v>
      </c>
      <c r="F20" s="38">
        <f t="shared" ref="F20:G20" si="163">F19-8%</f>
        <v>0.29000000000000004</v>
      </c>
      <c r="G20" s="38">
        <f t="shared" si="163"/>
        <v>0.48000000000000004</v>
      </c>
      <c r="H20" s="38">
        <f t="shared" si="112"/>
        <v>0.16999999999999998</v>
      </c>
      <c r="I20" s="38">
        <f t="shared" si="113"/>
        <v>0.43000000000000005</v>
      </c>
      <c r="J20" s="38">
        <f t="shared" si="114"/>
        <v>0.23000000000000004</v>
      </c>
      <c r="K20" s="38">
        <f>K19-8%</f>
        <v>0.18</v>
      </c>
      <c r="L20" s="38">
        <f t="shared" ref="L20" si="164">L19-8%</f>
        <v>0.29000000000000004</v>
      </c>
      <c r="M20" s="38">
        <v>0</v>
      </c>
      <c r="N20" s="38">
        <f t="shared" si="116"/>
        <v>0.16999999999999998</v>
      </c>
      <c r="O20" s="38">
        <v>0</v>
      </c>
      <c r="P20" s="38">
        <f t="shared" si="117"/>
        <v>0.23000000000000004</v>
      </c>
      <c r="Q20" s="38">
        <f>Q19-8%</f>
        <v>0.18</v>
      </c>
      <c r="R20" s="38">
        <f t="shared" ref="R20:S20" si="165">R19-8%</f>
        <v>0.29000000000000004</v>
      </c>
      <c r="S20" s="38">
        <f t="shared" si="165"/>
        <v>0.48000000000000004</v>
      </c>
      <c r="T20" s="38">
        <f t="shared" si="119"/>
        <v>0.16999999999999998</v>
      </c>
      <c r="U20" s="38">
        <f t="shared" si="120"/>
        <v>0.43000000000000005</v>
      </c>
      <c r="V20" s="38">
        <f t="shared" si="121"/>
        <v>0.23000000000000004</v>
      </c>
      <c r="W20" s="38">
        <f>W19-8%</f>
        <v>0.18</v>
      </c>
      <c r="X20" s="38">
        <f t="shared" ref="X20" si="166">X19-8%</f>
        <v>0.29000000000000004</v>
      </c>
      <c r="Y20" s="38">
        <v>0</v>
      </c>
      <c r="Z20" s="38">
        <f t="shared" si="123"/>
        <v>0.16999999999999998</v>
      </c>
      <c r="AA20" s="38">
        <v>0</v>
      </c>
      <c r="AB20" s="38">
        <f t="shared" si="124"/>
        <v>0.23000000000000004</v>
      </c>
      <c r="AC20" s="38">
        <f>AC19-8%</f>
        <v>0.18</v>
      </c>
      <c r="AD20" s="38">
        <f t="shared" ref="AD20:AE20" si="167">AD19-8%</f>
        <v>0.29000000000000004</v>
      </c>
      <c r="AE20" s="38">
        <f t="shared" si="167"/>
        <v>0.48000000000000004</v>
      </c>
      <c r="AF20" s="38">
        <f t="shared" si="126"/>
        <v>0.16999999999999998</v>
      </c>
      <c r="AG20" s="38">
        <f t="shared" si="127"/>
        <v>0.43000000000000005</v>
      </c>
      <c r="AH20" s="38">
        <f t="shared" si="128"/>
        <v>0.23000000000000004</v>
      </c>
      <c r="AI20" s="38">
        <f>AI19-8%</f>
        <v>0.18</v>
      </c>
      <c r="AJ20" s="38">
        <f t="shared" ref="AJ20" si="168">AJ19-8%</f>
        <v>0.29000000000000004</v>
      </c>
      <c r="AK20" s="38">
        <v>0</v>
      </c>
      <c r="AL20" s="38">
        <f t="shared" si="130"/>
        <v>0.16999999999999998</v>
      </c>
      <c r="AM20" s="38">
        <v>0</v>
      </c>
      <c r="AN20" s="38">
        <f t="shared" si="131"/>
        <v>0.23000000000000004</v>
      </c>
      <c r="AO20" s="38">
        <f>AO19-8%</f>
        <v>0.18</v>
      </c>
      <c r="AP20" s="38">
        <f t="shared" ref="AP20:AQ20" si="169">AP19-8%</f>
        <v>0.29000000000000004</v>
      </c>
      <c r="AQ20" s="38">
        <f t="shared" si="169"/>
        <v>0.48000000000000004</v>
      </c>
      <c r="AR20" s="38">
        <f t="shared" si="133"/>
        <v>0.16999999999999998</v>
      </c>
      <c r="AS20" s="38">
        <f t="shared" si="134"/>
        <v>0.43000000000000005</v>
      </c>
      <c r="AT20" s="38">
        <f t="shared" si="135"/>
        <v>0.23000000000000004</v>
      </c>
      <c r="AU20" s="38">
        <f>AU19-8%</f>
        <v>0.18</v>
      </c>
      <c r="AV20" s="38">
        <f t="shared" ref="AV20" si="170">AV19-8%</f>
        <v>0.29000000000000004</v>
      </c>
      <c r="AW20" s="38">
        <v>0</v>
      </c>
      <c r="AX20" s="38">
        <f t="shared" si="137"/>
        <v>0.16999999999999998</v>
      </c>
      <c r="AY20" s="38">
        <v>0</v>
      </c>
      <c r="AZ20" s="38">
        <f t="shared" si="138"/>
        <v>0.23000000000000004</v>
      </c>
    </row>
    <row r="21" spans="1:52" x14ac:dyDescent="0.35">
      <c r="A21" t="s">
        <v>21</v>
      </c>
      <c r="B21" t="str">
        <f t="shared" si="110"/>
        <v>Lynk &amp; co Car</v>
      </c>
      <c r="C21" t="s">
        <v>38</v>
      </c>
      <c r="D21" t="s">
        <v>29</v>
      </c>
      <c r="E21" s="39">
        <f>E101+2%</f>
        <v>0.02</v>
      </c>
      <c r="F21" s="39">
        <f t="shared" ref="F21:G21" si="171">F101+2%</f>
        <v>0.02</v>
      </c>
      <c r="G21" s="39">
        <f t="shared" si="171"/>
        <v>0.02</v>
      </c>
      <c r="H21" s="38">
        <v>0.05</v>
      </c>
      <c r="I21" s="38">
        <v>0.34</v>
      </c>
      <c r="J21" s="38">
        <v>0.33</v>
      </c>
      <c r="K21" s="39">
        <f>K101+2%</f>
        <v>0.02</v>
      </c>
      <c r="L21" s="39">
        <f t="shared" ref="L21" si="172">L101+2%</f>
        <v>0.02</v>
      </c>
      <c r="M21" s="39">
        <v>0</v>
      </c>
      <c r="N21" s="38">
        <v>0.05</v>
      </c>
      <c r="O21" s="38">
        <v>0</v>
      </c>
      <c r="P21" s="38">
        <v>0.33</v>
      </c>
      <c r="Q21" s="39">
        <f>Q101+2%</f>
        <v>0.02</v>
      </c>
      <c r="R21" s="39">
        <f t="shared" ref="R21:S21" si="173">R101+2%</f>
        <v>0.02</v>
      </c>
      <c r="S21" s="39">
        <f t="shared" si="173"/>
        <v>0.02</v>
      </c>
      <c r="T21" s="38">
        <v>0.05</v>
      </c>
      <c r="U21" s="38">
        <v>0.34</v>
      </c>
      <c r="V21" s="38">
        <v>0.33</v>
      </c>
      <c r="W21" s="39">
        <f>W101+2%</f>
        <v>0.02</v>
      </c>
      <c r="X21" s="39">
        <f t="shared" ref="X21" si="174">X101+2%</f>
        <v>0.02</v>
      </c>
      <c r="Y21" s="39">
        <v>0</v>
      </c>
      <c r="Z21" s="38">
        <v>0.05</v>
      </c>
      <c r="AA21" s="38">
        <v>0</v>
      </c>
      <c r="AB21" s="38">
        <v>0.33</v>
      </c>
      <c r="AC21" s="39">
        <f>AC101+2%</f>
        <v>0.02</v>
      </c>
      <c r="AD21" s="39">
        <f t="shared" ref="AD21:AE21" si="175">AD101+2%</f>
        <v>0.02</v>
      </c>
      <c r="AE21" s="39">
        <f t="shared" si="175"/>
        <v>0.02</v>
      </c>
      <c r="AF21" s="38">
        <v>0.05</v>
      </c>
      <c r="AG21" s="38">
        <v>0.34</v>
      </c>
      <c r="AH21" s="38">
        <v>0.33</v>
      </c>
      <c r="AI21" s="39">
        <f>AI101+2%</f>
        <v>0.02</v>
      </c>
      <c r="AJ21" s="39">
        <f t="shared" ref="AJ21" si="176">AJ101+2%</f>
        <v>0.02</v>
      </c>
      <c r="AK21" s="39">
        <v>0</v>
      </c>
      <c r="AL21" s="38">
        <v>0.05</v>
      </c>
      <c r="AM21" s="38">
        <v>0</v>
      </c>
      <c r="AN21" s="38">
        <v>0.33</v>
      </c>
      <c r="AO21" s="39">
        <f>AO101+2%</f>
        <v>0.02</v>
      </c>
      <c r="AP21" s="39">
        <f t="shared" ref="AP21:AQ21" si="177">AP101+2%</f>
        <v>0.02</v>
      </c>
      <c r="AQ21" s="39">
        <f t="shared" si="177"/>
        <v>0.02</v>
      </c>
      <c r="AR21" s="38">
        <v>0.05</v>
      </c>
      <c r="AS21" s="38">
        <v>0.34</v>
      </c>
      <c r="AT21" s="38">
        <v>0.33</v>
      </c>
      <c r="AU21" s="39">
        <f>AU101+2%</f>
        <v>0.02</v>
      </c>
      <c r="AV21" s="39">
        <f t="shared" ref="AV21" si="178">AV101+2%</f>
        <v>0.02</v>
      </c>
      <c r="AW21" s="39">
        <v>0</v>
      </c>
      <c r="AX21" s="38">
        <v>0.05</v>
      </c>
      <c r="AY21" s="38">
        <v>0</v>
      </c>
      <c r="AZ21" s="38">
        <v>0.33</v>
      </c>
    </row>
    <row r="22" spans="1:52" x14ac:dyDescent="0.35">
      <c r="A22" t="s">
        <v>21</v>
      </c>
      <c r="B22" t="str">
        <f t="shared" si="110"/>
        <v>Lynk &amp; co Car</v>
      </c>
      <c r="C22" t="s">
        <v>38</v>
      </c>
      <c r="D22" t="s">
        <v>30</v>
      </c>
      <c r="E22" s="39">
        <f>E21+20%</f>
        <v>0.22</v>
      </c>
      <c r="F22" s="39">
        <f t="shared" ref="F22:G22" si="179">F21+20%</f>
        <v>0.22</v>
      </c>
      <c r="G22" s="39">
        <f t="shared" si="179"/>
        <v>0.22</v>
      </c>
      <c r="H22" s="38">
        <f t="shared" ref="H22:H24" si="180">E22-1%</f>
        <v>0.21</v>
      </c>
      <c r="I22" s="38">
        <f t="shared" ref="I22:I24" si="181">G22-5%</f>
        <v>0.16999999999999998</v>
      </c>
      <c r="J22" s="38">
        <f t="shared" ref="J22:J24" si="182">F22-6%</f>
        <v>0.16</v>
      </c>
      <c r="K22" s="39">
        <f>K21+20%</f>
        <v>0.22</v>
      </c>
      <c r="L22" s="39">
        <f t="shared" ref="L22" si="183">L21+20%</f>
        <v>0.22</v>
      </c>
      <c r="M22" s="39">
        <v>0</v>
      </c>
      <c r="N22" s="38">
        <f t="shared" ref="N22:N24" si="184">K22-1%</f>
        <v>0.21</v>
      </c>
      <c r="O22" s="38">
        <v>0</v>
      </c>
      <c r="P22" s="38">
        <f t="shared" ref="P22:P24" si="185">L22-6%</f>
        <v>0.16</v>
      </c>
      <c r="Q22" s="39">
        <f>Q21+20%</f>
        <v>0.22</v>
      </c>
      <c r="R22" s="39">
        <f t="shared" ref="R22:S22" si="186">R21+20%</f>
        <v>0.22</v>
      </c>
      <c r="S22" s="39">
        <f t="shared" si="186"/>
        <v>0.22</v>
      </c>
      <c r="T22" s="38">
        <f t="shared" ref="T22:T24" si="187">Q22-1%</f>
        <v>0.21</v>
      </c>
      <c r="U22" s="38">
        <f t="shared" ref="U22:U24" si="188">S22-5%</f>
        <v>0.16999999999999998</v>
      </c>
      <c r="V22" s="38">
        <f t="shared" ref="V22:V24" si="189">R22-6%</f>
        <v>0.16</v>
      </c>
      <c r="W22" s="39">
        <f>W21+20%</f>
        <v>0.22</v>
      </c>
      <c r="X22" s="39">
        <f t="shared" ref="X22" si="190">X21+20%</f>
        <v>0.22</v>
      </c>
      <c r="Y22" s="39">
        <v>0</v>
      </c>
      <c r="Z22" s="38">
        <f t="shared" ref="Z22:Z24" si="191">W22-1%</f>
        <v>0.21</v>
      </c>
      <c r="AA22" s="38">
        <v>0</v>
      </c>
      <c r="AB22" s="38">
        <f t="shared" ref="AB22:AB24" si="192">X22-6%</f>
        <v>0.16</v>
      </c>
      <c r="AC22" s="39">
        <f>AC21+20%</f>
        <v>0.22</v>
      </c>
      <c r="AD22" s="39">
        <f t="shared" ref="AD22:AE22" si="193">AD21+20%</f>
        <v>0.22</v>
      </c>
      <c r="AE22" s="39">
        <f t="shared" si="193"/>
        <v>0.22</v>
      </c>
      <c r="AF22" s="38">
        <f t="shared" ref="AF22:AF24" si="194">AC22-1%</f>
        <v>0.21</v>
      </c>
      <c r="AG22" s="38">
        <f t="shared" ref="AG22:AG24" si="195">AE22-5%</f>
        <v>0.16999999999999998</v>
      </c>
      <c r="AH22" s="38">
        <f t="shared" ref="AH22:AH24" si="196">AD22-6%</f>
        <v>0.16</v>
      </c>
      <c r="AI22" s="39">
        <f>AI21+20%</f>
        <v>0.22</v>
      </c>
      <c r="AJ22" s="39">
        <f t="shared" ref="AJ22" si="197">AJ21+20%</f>
        <v>0.22</v>
      </c>
      <c r="AK22" s="39">
        <v>0</v>
      </c>
      <c r="AL22" s="38">
        <f t="shared" ref="AL22:AL24" si="198">AI22-1%</f>
        <v>0.21</v>
      </c>
      <c r="AM22" s="38">
        <v>0</v>
      </c>
      <c r="AN22" s="38">
        <f t="shared" ref="AN22:AN24" si="199">AJ22-6%</f>
        <v>0.16</v>
      </c>
      <c r="AO22" s="39">
        <f>AO21+20%</f>
        <v>0.22</v>
      </c>
      <c r="AP22" s="39">
        <f t="shared" ref="AP22:AQ22" si="200">AP21+20%</f>
        <v>0.22</v>
      </c>
      <c r="AQ22" s="39">
        <f t="shared" si="200"/>
        <v>0.22</v>
      </c>
      <c r="AR22" s="38">
        <f t="shared" ref="AR22:AR24" si="201">AO22-1%</f>
        <v>0.21</v>
      </c>
      <c r="AS22" s="38">
        <f t="shared" ref="AS22:AS24" si="202">AQ22-5%</f>
        <v>0.16999999999999998</v>
      </c>
      <c r="AT22" s="38">
        <f t="shared" ref="AT22:AT24" si="203">AP22-6%</f>
        <v>0.16</v>
      </c>
      <c r="AU22" s="39">
        <f>AU21+20%</f>
        <v>0.22</v>
      </c>
      <c r="AV22" s="39">
        <f t="shared" ref="AV22" si="204">AV21+20%</f>
        <v>0.22</v>
      </c>
      <c r="AW22" s="39">
        <v>0</v>
      </c>
      <c r="AX22" s="38">
        <f t="shared" ref="AX22:AX24" si="205">AU22-1%</f>
        <v>0.21</v>
      </c>
      <c r="AY22" s="38">
        <v>0</v>
      </c>
      <c r="AZ22" s="38">
        <f t="shared" ref="AZ22:AZ24" si="206">AV22-6%</f>
        <v>0.16</v>
      </c>
    </row>
    <row r="23" spans="1:52" x14ac:dyDescent="0.35">
      <c r="A23" t="s">
        <v>21</v>
      </c>
      <c r="B23" t="str">
        <f t="shared" si="110"/>
        <v>Lynk &amp; co Car</v>
      </c>
      <c r="C23" t="s">
        <v>38</v>
      </c>
      <c r="D23" t="s">
        <v>31</v>
      </c>
      <c r="E23" s="38">
        <f>E22+5%</f>
        <v>0.27</v>
      </c>
      <c r="F23" s="38">
        <f t="shared" ref="F23:G23" si="207">F22+5%</f>
        <v>0.27</v>
      </c>
      <c r="G23" s="38">
        <f t="shared" si="207"/>
        <v>0.27</v>
      </c>
      <c r="H23" s="38">
        <f t="shared" si="180"/>
        <v>0.26</v>
      </c>
      <c r="I23" s="38">
        <f t="shared" si="181"/>
        <v>0.22000000000000003</v>
      </c>
      <c r="J23" s="38">
        <f t="shared" si="182"/>
        <v>0.21000000000000002</v>
      </c>
      <c r="K23" s="38">
        <f>K22+5%</f>
        <v>0.27</v>
      </c>
      <c r="L23" s="38">
        <f t="shared" ref="L23" si="208">L22+5%</f>
        <v>0.27</v>
      </c>
      <c r="M23" s="38">
        <v>0</v>
      </c>
      <c r="N23" s="38">
        <f t="shared" si="184"/>
        <v>0.26</v>
      </c>
      <c r="O23" s="38">
        <v>0</v>
      </c>
      <c r="P23" s="38">
        <f t="shared" si="185"/>
        <v>0.21000000000000002</v>
      </c>
      <c r="Q23" s="38">
        <f>Q22+5%</f>
        <v>0.27</v>
      </c>
      <c r="R23" s="38">
        <f t="shared" ref="R23:S23" si="209">R22+5%</f>
        <v>0.27</v>
      </c>
      <c r="S23" s="38">
        <f t="shared" si="209"/>
        <v>0.27</v>
      </c>
      <c r="T23" s="38">
        <f t="shared" si="187"/>
        <v>0.26</v>
      </c>
      <c r="U23" s="38">
        <f t="shared" si="188"/>
        <v>0.22000000000000003</v>
      </c>
      <c r="V23" s="38">
        <f t="shared" si="189"/>
        <v>0.21000000000000002</v>
      </c>
      <c r="W23" s="38">
        <f>W22+5%</f>
        <v>0.27</v>
      </c>
      <c r="X23" s="38">
        <f t="shared" ref="X23" si="210">X22+5%</f>
        <v>0.27</v>
      </c>
      <c r="Y23" s="38">
        <v>0</v>
      </c>
      <c r="Z23" s="38">
        <f t="shared" si="191"/>
        <v>0.26</v>
      </c>
      <c r="AA23" s="38">
        <v>0</v>
      </c>
      <c r="AB23" s="38">
        <f t="shared" si="192"/>
        <v>0.21000000000000002</v>
      </c>
      <c r="AC23" s="38">
        <f>AC22+5%</f>
        <v>0.27</v>
      </c>
      <c r="AD23" s="38">
        <f t="shared" ref="AD23:AE23" si="211">AD22+5%</f>
        <v>0.27</v>
      </c>
      <c r="AE23" s="38">
        <f t="shared" si="211"/>
        <v>0.27</v>
      </c>
      <c r="AF23" s="38">
        <f t="shared" si="194"/>
        <v>0.26</v>
      </c>
      <c r="AG23" s="38">
        <f t="shared" si="195"/>
        <v>0.22000000000000003</v>
      </c>
      <c r="AH23" s="38">
        <f t="shared" si="196"/>
        <v>0.21000000000000002</v>
      </c>
      <c r="AI23" s="38">
        <f>AI22+5%</f>
        <v>0.27</v>
      </c>
      <c r="AJ23" s="38">
        <f t="shared" ref="AJ23" si="212">AJ22+5%</f>
        <v>0.27</v>
      </c>
      <c r="AK23" s="38">
        <v>0</v>
      </c>
      <c r="AL23" s="38">
        <f t="shared" si="198"/>
        <v>0.26</v>
      </c>
      <c r="AM23" s="38">
        <v>0</v>
      </c>
      <c r="AN23" s="38">
        <f t="shared" si="199"/>
        <v>0.21000000000000002</v>
      </c>
      <c r="AO23" s="38">
        <f>AO22+5%</f>
        <v>0.27</v>
      </c>
      <c r="AP23" s="38">
        <f t="shared" ref="AP23:AQ23" si="213">AP22+5%</f>
        <v>0.27</v>
      </c>
      <c r="AQ23" s="38">
        <f t="shared" si="213"/>
        <v>0.27</v>
      </c>
      <c r="AR23" s="38">
        <f t="shared" si="201"/>
        <v>0.26</v>
      </c>
      <c r="AS23" s="38">
        <f t="shared" si="202"/>
        <v>0.22000000000000003</v>
      </c>
      <c r="AT23" s="38">
        <f t="shared" si="203"/>
        <v>0.21000000000000002</v>
      </c>
      <c r="AU23" s="38">
        <f>AU22+5%</f>
        <v>0.27</v>
      </c>
      <c r="AV23" s="38">
        <f t="shared" ref="AV23" si="214">AV22+5%</f>
        <v>0.27</v>
      </c>
      <c r="AW23" s="38">
        <v>0</v>
      </c>
      <c r="AX23" s="38">
        <f t="shared" si="205"/>
        <v>0.26</v>
      </c>
      <c r="AY23" s="38">
        <v>0</v>
      </c>
      <c r="AZ23" s="38">
        <f t="shared" si="206"/>
        <v>0.21000000000000002</v>
      </c>
    </row>
    <row r="24" spans="1:52" x14ac:dyDescent="0.35">
      <c r="A24" t="s">
        <v>21</v>
      </c>
      <c r="B24" t="str">
        <f t="shared" si="110"/>
        <v>Lynk &amp; co Car</v>
      </c>
      <c r="C24" t="s">
        <v>38</v>
      </c>
      <c r="D24" t="s">
        <v>32</v>
      </c>
      <c r="E24" s="38">
        <f>E23+12%</f>
        <v>0.39</v>
      </c>
      <c r="F24" s="38">
        <f t="shared" ref="F24:G24" si="215">F23+12%</f>
        <v>0.39</v>
      </c>
      <c r="G24" s="38">
        <f t="shared" si="215"/>
        <v>0.39</v>
      </c>
      <c r="H24" s="38">
        <f t="shared" si="180"/>
        <v>0.38</v>
      </c>
      <c r="I24" s="38">
        <f t="shared" si="181"/>
        <v>0.34</v>
      </c>
      <c r="J24" s="38">
        <f t="shared" si="182"/>
        <v>0.33</v>
      </c>
      <c r="K24" s="38">
        <f>K23+12%</f>
        <v>0.39</v>
      </c>
      <c r="L24" s="38">
        <f t="shared" ref="L24" si="216">L23+12%</f>
        <v>0.39</v>
      </c>
      <c r="M24" s="38">
        <v>0</v>
      </c>
      <c r="N24" s="38">
        <f t="shared" si="184"/>
        <v>0.38</v>
      </c>
      <c r="O24" s="38">
        <v>0</v>
      </c>
      <c r="P24" s="38">
        <f t="shared" si="185"/>
        <v>0.33</v>
      </c>
      <c r="Q24" s="38">
        <f>Q23+12%</f>
        <v>0.39</v>
      </c>
      <c r="R24" s="38">
        <f t="shared" ref="R24:S24" si="217">R23+12%</f>
        <v>0.39</v>
      </c>
      <c r="S24" s="38">
        <f t="shared" si="217"/>
        <v>0.39</v>
      </c>
      <c r="T24" s="38">
        <f t="shared" si="187"/>
        <v>0.38</v>
      </c>
      <c r="U24" s="38">
        <f t="shared" si="188"/>
        <v>0.34</v>
      </c>
      <c r="V24" s="38">
        <f t="shared" si="189"/>
        <v>0.33</v>
      </c>
      <c r="W24" s="38">
        <f>W23+12%</f>
        <v>0.39</v>
      </c>
      <c r="X24" s="38">
        <f t="shared" ref="X24" si="218">X23+12%</f>
        <v>0.39</v>
      </c>
      <c r="Y24" s="38">
        <v>0</v>
      </c>
      <c r="Z24" s="38">
        <f t="shared" si="191"/>
        <v>0.38</v>
      </c>
      <c r="AA24" s="38">
        <v>0</v>
      </c>
      <c r="AB24" s="38">
        <f t="shared" si="192"/>
        <v>0.33</v>
      </c>
      <c r="AC24" s="38">
        <f>AC23+12%</f>
        <v>0.39</v>
      </c>
      <c r="AD24" s="38">
        <f t="shared" ref="AD24:AE24" si="219">AD23+12%</f>
        <v>0.39</v>
      </c>
      <c r="AE24" s="38">
        <f t="shared" si="219"/>
        <v>0.39</v>
      </c>
      <c r="AF24" s="38">
        <f t="shared" si="194"/>
        <v>0.38</v>
      </c>
      <c r="AG24" s="38">
        <f t="shared" si="195"/>
        <v>0.34</v>
      </c>
      <c r="AH24" s="38">
        <f t="shared" si="196"/>
        <v>0.33</v>
      </c>
      <c r="AI24" s="38">
        <f>AI23+12%</f>
        <v>0.39</v>
      </c>
      <c r="AJ24" s="38">
        <f t="shared" ref="AJ24" si="220">AJ23+12%</f>
        <v>0.39</v>
      </c>
      <c r="AK24" s="38">
        <v>0</v>
      </c>
      <c r="AL24" s="38">
        <f t="shared" si="198"/>
        <v>0.38</v>
      </c>
      <c r="AM24" s="38">
        <v>0</v>
      </c>
      <c r="AN24" s="38">
        <f t="shared" si="199"/>
        <v>0.33</v>
      </c>
      <c r="AO24" s="38">
        <f>AO23+12%</f>
        <v>0.39</v>
      </c>
      <c r="AP24" s="38">
        <f t="shared" ref="AP24:AQ24" si="221">AP23+12%</f>
        <v>0.39</v>
      </c>
      <c r="AQ24" s="38">
        <f t="shared" si="221"/>
        <v>0.39</v>
      </c>
      <c r="AR24" s="38">
        <f t="shared" si="201"/>
        <v>0.38</v>
      </c>
      <c r="AS24" s="38">
        <f t="shared" si="202"/>
        <v>0.34</v>
      </c>
      <c r="AT24" s="38">
        <f t="shared" si="203"/>
        <v>0.33</v>
      </c>
      <c r="AU24" s="38">
        <f>AU23+12%</f>
        <v>0.39</v>
      </c>
      <c r="AV24" s="38">
        <f t="shared" ref="AV24" si="222">AV23+12%</f>
        <v>0.39</v>
      </c>
      <c r="AW24" s="38">
        <v>0</v>
      </c>
      <c r="AX24" s="38">
        <f t="shared" si="205"/>
        <v>0.38</v>
      </c>
      <c r="AY24" s="38">
        <v>0</v>
      </c>
      <c r="AZ24" s="38">
        <f t="shared" si="206"/>
        <v>0.33</v>
      </c>
    </row>
  </sheetData>
  <mergeCells count="16">
    <mergeCell ref="AO1:AQ1"/>
    <mergeCell ref="AR1:AT1"/>
    <mergeCell ref="AU1:AW1"/>
    <mergeCell ref="AX1:AZ1"/>
    <mergeCell ref="W1:Y1"/>
    <mergeCell ref="Z1:AB1"/>
    <mergeCell ref="AC1:AE1"/>
    <mergeCell ref="AF1:AH1"/>
    <mergeCell ref="AI1:AK1"/>
    <mergeCell ref="AL1:AN1"/>
    <mergeCell ref="E1:G1"/>
    <mergeCell ref="H1:J1"/>
    <mergeCell ref="K1:M1"/>
    <mergeCell ref="N1:P1"/>
    <mergeCell ref="Q1:S1"/>
    <mergeCell ref="T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Han</dc:creator>
  <cp:lastModifiedBy>Dan Han</cp:lastModifiedBy>
  <dcterms:created xsi:type="dcterms:W3CDTF">2015-06-05T18:17:20Z</dcterms:created>
  <dcterms:modified xsi:type="dcterms:W3CDTF">2023-04-13T05:06:46Z</dcterms:modified>
</cp:coreProperties>
</file>