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:\Clouds\ownCloud\Programmierung\Arduino\Füllstandsanzeige\"/>
    </mc:Choice>
  </mc:AlternateContent>
  <xr:revisionPtr revIDLastSave="0" documentId="13_ncr:1_{71F74791-A1F2-49C3-A8D5-CBA7905E12A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43" i="1"/>
  <c r="R44" i="1"/>
  <c r="R45" i="1"/>
  <c r="R46" i="1"/>
  <c r="R47" i="1"/>
  <c r="R37" i="1"/>
  <c r="Q29" i="1"/>
  <c r="O23" i="1"/>
  <c r="O24" i="1"/>
  <c r="Q24" i="1" s="1"/>
  <c r="O25" i="1"/>
  <c r="Q25" i="1" s="1"/>
  <c r="O26" i="1"/>
  <c r="Q26" i="1" s="1"/>
  <c r="O27" i="1"/>
  <c r="Q27" i="1" s="1"/>
  <c r="O28" i="1"/>
  <c r="Q28" i="1" s="1"/>
  <c r="O29" i="1"/>
  <c r="O30" i="1"/>
  <c r="Q30" i="1" s="1"/>
  <c r="O31" i="1"/>
  <c r="Q31" i="1" s="1"/>
  <c r="O32" i="1"/>
  <c r="Q32" i="1" s="1"/>
  <c r="O22" i="1"/>
  <c r="Q17" i="1"/>
  <c r="Q8" i="1"/>
  <c r="Q9" i="1"/>
  <c r="Q10" i="1"/>
  <c r="Q11" i="1"/>
  <c r="Q12" i="1"/>
  <c r="Q13" i="1"/>
  <c r="Q14" i="1"/>
  <c r="Q15" i="1"/>
  <c r="Q16" i="1"/>
  <c r="Q18" i="1"/>
  <c r="Q7" i="1"/>
  <c r="S38" i="1"/>
  <c r="S39" i="1"/>
  <c r="S40" i="1"/>
  <c r="S41" i="1"/>
  <c r="S42" i="1"/>
  <c r="S43" i="1"/>
  <c r="S44" i="1"/>
  <c r="S45" i="1"/>
  <c r="S46" i="1"/>
  <c r="S47" i="1"/>
  <c r="S37" i="1"/>
  <c r="T10" i="1"/>
  <c r="T6" i="1" l="1"/>
  <c r="T7" i="1" s="1"/>
  <c r="N15" i="1" l="1"/>
  <c r="P23" i="1"/>
  <c r="P24" i="1"/>
  <c r="P25" i="1"/>
  <c r="P26" i="1"/>
  <c r="P27" i="1"/>
  <c r="P28" i="1"/>
  <c r="P29" i="1"/>
  <c r="P30" i="1"/>
  <c r="P31" i="1"/>
  <c r="P32" i="1"/>
  <c r="P22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15" i="1"/>
  <c r="M5" i="1"/>
</calcChain>
</file>

<file path=xl/sharedStrings.xml><?xml version="1.0" encoding="utf-8"?>
<sst xmlns="http://schemas.openxmlformats.org/spreadsheetml/2006/main" count="99" uniqueCount="68">
  <si>
    <t>alle aus</t>
  </si>
  <si>
    <t xml:space="preserve">Expander 1 0x20 </t>
  </si>
  <si>
    <t>LED1_1</t>
  </si>
  <si>
    <t>LED1_8</t>
  </si>
  <si>
    <t>LED1_7</t>
  </si>
  <si>
    <t>LED1_6</t>
  </si>
  <si>
    <t>LED1_5</t>
  </si>
  <si>
    <t>LED1_4</t>
  </si>
  <si>
    <t>LED1_3</t>
  </si>
  <si>
    <t>LED1_2</t>
  </si>
  <si>
    <t>LED1_10</t>
  </si>
  <si>
    <t>LED1_9</t>
  </si>
  <si>
    <t>GPA0</t>
  </si>
  <si>
    <t>GPA1</t>
  </si>
  <si>
    <t>GPA7</t>
  </si>
  <si>
    <t>GPA6</t>
  </si>
  <si>
    <t>GPA5</t>
  </si>
  <si>
    <t>GPA4</t>
  </si>
  <si>
    <t>GPA3</t>
  </si>
  <si>
    <t>GPA2</t>
  </si>
  <si>
    <t>GPB0</t>
  </si>
  <si>
    <t>GPB1</t>
  </si>
  <si>
    <t>GPB2</t>
  </si>
  <si>
    <t>GPB3</t>
  </si>
  <si>
    <t>GPB7</t>
  </si>
  <si>
    <t>GPB6</t>
  </si>
  <si>
    <t>GPB5</t>
  </si>
  <si>
    <t>GPB4</t>
  </si>
  <si>
    <t>LED2_10</t>
  </si>
  <si>
    <t>LED2_9</t>
  </si>
  <si>
    <t>LED2_8</t>
  </si>
  <si>
    <t>LED2_7</t>
  </si>
  <si>
    <t>LED2_6</t>
  </si>
  <si>
    <t>LED2_5</t>
  </si>
  <si>
    <t>LED2_4</t>
  </si>
  <si>
    <t>LED2_3</t>
  </si>
  <si>
    <t>LED2_2</t>
  </si>
  <si>
    <t>LED2_1</t>
  </si>
  <si>
    <t>-</t>
  </si>
  <si>
    <t>OR</t>
  </si>
  <si>
    <t>https://www.arduino.cc/reference/de/language/structure/bitwise-operators/bitwiseor/</t>
  </si>
  <si>
    <t>https://elektro.turanis.de/html/prj128/index.html</t>
  </si>
  <si>
    <t>Max</t>
  </si>
  <si>
    <t>Min</t>
  </si>
  <si>
    <t>Messwert</t>
  </si>
  <si>
    <t>%:</t>
  </si>
  <si>
    <t>Volumen:</t>
  </si>
  <si>
    <t>10%:</t>
  </si>
  <si>
    <t>Min-Max</t>
  </si>
  <si>
    <t>GPB_1</t>
  </si>
  <si>
    <t>GPA_1</t>
  </si>
  <si>
    <t>GPA_2</t>
  </si>
  <si>
    <t>LED3_1</t>
  </si>
  <si>
    <t>LED3_2</t>
  </si>
  <si>
    <t>LED3_10</t>
  </si>
  <si>
    <t>LED3_9</t>
  </si>
  <si>
    <t>LED3_8</t>
  </si>
  <si>
    <t>LED3_7</t>
  </si>
  <si>
    <t>LED3_6</t>
  </si>
  <si>
    <t>LED3_5</t>
  </si>
  <si>
    <t>LED3_4</t>
  </si>
  <si>
    <t>LED3_3</t>
  </si>
  <si>
    <t>GPB_2</t>
  </si>
  <si>
    <t>LEDx_1 blinken</t>
  </si>
  <si>
    <t>LEDx_10 blinken</t>
  </si>
  <si>
    <t>Expander 2 0x24</t>
  </si>
  <si>
    <t>MCP_1_GPB_1</t>
  </si>
  <si>
    <t>MCP_1_GPB_2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</si>
</sst>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D4:K15" totalsRowShown="0" dataDxfId="44">
  <autoFilter ref="D4:K15" xr:uid="{00000000-0009-0000-0100-000001000000}"/>
  <sortState xmlns:xlrd2="http://schemas.microsoft.com/office/spreadsheetml/2017/richdata2" ref="D5:K15">
    <sortCondition ref="K4:K15"/>
  </sortState>
  <tableColumns count="8">
    <tableColumn id="1" xr3:uid="{00000000-0010-0000-0000-000001000000}" name="GPA7" dataDxfId="43"/>
    <tableColumn id="2" xr3:uid="{00000000-0010-0000-0000-000002000000}" name="GPA6" dataDxfId="42"/>
    <tableColumn id="3" xr3:uid="{00000000-0010-0000-0000-000003000000}" name="GPA5" dataDxfId="41"/>
    <tableColumn id="4" xr3:uid="{00000000-0010-0000-0000-000004000000}" name="GPA4" dataDxfId="40"/>
    <tableColumn id="5" xr3:uid="{00000000-0010-0000-0000-000005000000}" name="GPA3" dataDxfId="39"/>
    <tableColumn id="6" xr3:uid="{00000000-0010-0000-0000-000006000000}" name="GPA2" dataDxfId="38"/>
    <tableColumn id="7" xr3:uid="{00000000-0010-0000-0000-000007000000}" name="GPA1" dataDxfId="37"/>
    <tableColumn id="8" xr3:uid="{00000000-0010-0000-0000-000008000000}" name="GPA0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B4:C15" totalsRowShown="0" dataDxfId="35">
  <autoFilter ref="B4:C15" xr:uid="{00000000-0009-0000-0100-000002000000}"/>
  <tableColumns count="2">
    <tableColumn id="1" xr3:uid="{00000000-0010-0000-0100-000001000000}" name="GPB1" dataDxfId="34"/>
    <tableColumn id="2" xr3:uid="{00000000-0010-0000-0100-000002000000}" name="GPB0" dataDxfId="3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14" displayName="Tabelle14" ref="F21:M32" totalsRowShown="0" dataDxfId="32">
  <autoFilter ref="F21:M32" xr:uid="{00000000-0009-0000-0100-000003000000}"/>
  <tableColumns count="8">
    <tableColumn id="3" xr3:uid="{00000000-0010-0000-0200-000003000000}" name="GPB7" dataDxfId="31"/>
    <tableColumn id="4" xr3:uid="{00000000-0010-0000-0200-000004000000}" name="GPB6" dataDxfId="30"/>
    <tableColumn id="5" xr3:uid="{00000000-0010-0000-0200-000005000000}" name="GPB5" dataDxfId="29"/>
    <tableColumn id="6" xr3:uid="{00000000-0010-0000-0200-000006000000}" name="GPB4" dataDxfId="28"/>
    <tableColumn id="7" xr3:uid="{00000000-0010-0000-0200-000007000000}" name="GPB3" dataDxfId="27"/>
    <tableColumn id="8" xr3:uid="{00000000-0010-0000-0200-000008000000}" name="GPB2" dataDxfId="26"/>
    <tableColumn id="1" xr3:uid="{989BD06A-A927-4D60-A5B7-B266D89F1EC7}" name="GPB1" dataDxfId="7"/>
    <tableColumn id="2" xr3:uid="{5CADB3EA-0D46-45BA-96CA-8CE07BA061FE}" name="GPB0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25" displayName="Tabelle25" ref="A21:E32" totalsRowShown="0" dataDxfId="25">
  <autoFilter ref="A21:E32" xr:uid="{00000000-0009-0000-0100-000004000000}"/>
  <tableColumns count="5">
    <tableColumn id="5" xr3:uid="{00000000-0010-0000-0300-000005000000}" name="GPA4" dataDxfId="24"/>
    <tableColumn id="1" xr3:uid="{00000000-0010-0000-0300-000001000000}" name="GPA3" dataDxfId="23"/>
    <tableColumn id="2" xr3:uid="{00000000-0010-0000-0300-000002000000}" name="GPA2" dataDxfId="22"/>
    <tableColumn id="3" xr3:uid="{00000000-0010-0000-0300-000003000000}" name="GPA1" dataDxfId="21"/>
    <tableColumn id="4" xr3:uid="{00000000-0010-0000-0300-000004000000}" name="GPA0" dataDxfId="2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256" displayName="Tabelle256" ref="H36:J47" totalsRowShown="0" dataDxfId="19">
  <autoFilter ref="H36:J47" xr:uid="{00000000-0009-0000-0100-000005000000}"/>
  <tableColumns count="3">
    <tableColumn id="1" xr3:uid="{00000000-0010-0000-0400-000001000000}" name="GPA7" dataDxfId="18"/>
    <tableColumn id="2" xr3:uid="{00000000-0010-0000-0400-000002000000}" name="GPA6" dataDxfId="17"/>
    <tableColumn id="3" xr3:uid="{00000000-0010-0000-0400-000003000000}" name="GPA5" dataDxfId="1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36:G47" totalsRowShown="0" dataDxfId="15">
  <autoFilter ref="A36:G47" xr:uid="{00000000-0009-0000-0100-000007000000}"/>
  <tableColumns count="7">
    <tableColumn id="1" xr3:uid="{00000000-0010-0000-0500-000001000000}" name="GPB6" dataDxfId="14"/>
    <tableColumn id="2" xr3:uid="{00000000-0010-0000-0500-000002000000}" name="GPB5" dataDxfId="13"/>
    <tableColumn id="3" xr3:uid="{00000000-0010-0000-0500-000003000000}" name="GPB4" dataDxfId="12"/>
    <tableColumn id="4" xr3:uid="{00000000-0010-0000-0500-000004000000}" name="GPB3" dataDxfId="11"/>
    <tableColumn id="5" xr3:uid="{00000000-0010-0000-0500-000005000000}" name="GPB2" dataDxfId="10"/>
    <tableColumn id="6" xr3:uid="{00000000-0010-0000-0500-000006000000}" name="GPB1" dataDxfId="9"/>
    <tableColumn id="7" xr3:uid="{00000000-0010-0000-0500-000007000000}" name="GPB0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CBD492-6AAD-45D7-9FEF-714E6ED7AD7D}" name="Tabelle257" displayName="Tabelle257" ref="K36:O47" totalsRowShown="0" dataDxfId="5">
  <autoFilter ref="K36:O47" xr:uid="{E4CBD492-6AAD-45D7-9FEF-714E6ED7AD7D}"/>
  <tableColumns count="5">
    <tableColumn id="5" xr3:uid="{EE4C941E-E63A-461B-B426-D85AAA4583BF}" name="GPA4" dataDxfId="4"/>
    <tableColumn id="1" xr3:uid="{4236B634-76BC-4BEF-9121-223CDAAD54DF}" name="GPA3" dataDxfId="3"/>
    <tableColumn id="2" xr3:uid="{427127B2-9E21-41D5-8925-0D030CB2A9CE}" name="GPA2" dataDxfId="2"/>
    <tableColumn id="3" xr3:uid="{83A86014-18E1-4A0A-B6F3-C5CD8C822D9C}" name="GPA1" dataDxfId="1"/>
    <tableColumn id="4" xr3:uid="{07A3FA91-3EE9-4A74-A831-C460C7358C99}" name="GPA0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4.xml"/><Relationship Id="rId2" Type="http://schemas.openxmlformats.org/officeDocument/2006/relationships/hyperlink" Target="https://elektro.turanis.de/html/prj128/index.html" TargetMode="External"/><Relationship Id="rId1" Type="http://schemas.openxmlformats.org/officeDocument/2006/relationships/hyperlink" Target="https://www.arduino.cc/reference/de/language/structure/bitwise-operators/bitwiseor/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topLeftCell="G1" workbookViewId="0">
      <selection activeCell="T25" sqref="T25"/>
    </sheetView>
  </sheetViews>
  <sheetFormatPr baseColWidth="10" defaultRowHeight="15" x14ac:dyDescent="0.25"/>
  <cols>
    <col min="18" max="18" width="15.28515625" bestFit="1" customWidth="1"/>
  </cols>
  <sheetData>
    <row r="1" spans="2:21" x14ac:dyDescent="0.25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S1" t="s">
        <v>42</v>
      </c>
      <c r="T1">
        <v>130</v>
      </c>
    </row>
    <row r="2" spans="2:21" x14ac:dyDescent="0.25">
      <c r="B2" s="9" t="s">
        <v>66</v>
      </c>
      <c r="C2" s="9"/>
      <c r="D2" s="8"/>
      <c r="E2" s="8"/>
      <c r="F2" s="8"/>
      <c r="G2" s="8"/>
      <c r="H2" s="8"/>
      <c r="I2" s="8"/>
      <c r="J2" s="8"/>
      <c r="K2" s="8"/>
    </row>
    <row r="3" spans="2:21" x14ac:dyDescent="0.25">
      <c r="B3" s="1" t="s">
        <v>10</v>
      </c>
      <c r="C3" s="1" t="s">
        <v>11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2</v>
      </c>
      <c r="S3" t="s">
        <v>43</v>
      </c>
      <c r="T3">
        <v>20</v>
      </c>
    </row>
    <row r="4" spans="2:21" x14ac:dyDescent="0.25">
      <c r="B4" t="s">
        <v>21</v>
      </c>
      <c r="C4" t="s">
        <v>20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13</v>
      </c>
      <c r="K4" t="s">
        <v>12</v>
      </c>
      <c r="M4" s="4" t="s">
        <v>50</v>
      </c>
      <c r="N4" s="4" t="s">
        <v>49</v>
      </c>
      <c r="S4" t="s">
        <v>44</v>
      </c>
      <c r="T4">
        <v>130</v>
      </c>
    </row>
    <row r="5" spans="2:21" x14ac:dyDescent="0.25"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6">
        <v>0</v>
      </c>
      <c r="M5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00</v>
      </c>
      <c r="N5" s="1" t="str">
        <f>BIN2HEX(CONCATENATE(Tabelle2[[#This Row],[GPB1]],Tabelle2[[#This Row],[GPB0]]),2)</f>
        <v>00</v>
      </c>
      <c r="Q5" t="s">
        <v>0</v>
      </c>
    </row>
    <row r="6" spans="2:21" x14ac:dyDescent="0.25"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6">
        <v>10</v>
      </c>
      <c r="M6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01</v>
      </c>
      <c r="N6" s="1" t="str">
        <f>BIN2HEX(CONCATENATE(Tabelle2[[#This Row],[GPB1]],Tabelle2[[#This Row],[GPB0]]),2)</f>
        <v>00</v>
      </c>
      <c r="P6">
        <v>0</v>
      </c>
      <c r="Q6">
        <v>130</v>
      </c>
      <c r="S6" t="s">
        <v>46</v>
      </c>
      <c r="T6">
        <f>T1-T3</f>
        <v>110</v>
      </c>
      <c r="U6" t="s">
        <v>48</v>
      </c>
    </row>
    <row r="7" spans="2:21" x14ac:dyDescent="0.25"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1</v>
      </c>
      <c r="L7" s="6">
        <v>20</v>
      </c>
      <c r="M7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03</v>
      </c>
      <c r="N7" s="1" t="str">
        <f>BIN2HEX(CONCATENATE(Tabelle2[[#This Row],[GPB1]],Tabelle2[[#This Row],[GPB0]]),2)</f>
        <v>00</v>
      </c>
      <c r="P7">
        <v>5</v>
      </c>
      <c r="Q7">
        <f>$Q$6-(110*(P7/100))</f>
        <v>124.5</v>
      </c>
      <c r="R7" t="s">
        <v>63</v>
      </c>
      <c r="S7" t="s">
        <v>47</v>
      </c>
      <c r="T7">
        <f>T6/100</f>
        <v>1.1000000000000001</v>
      </c>
    </row>
    <row r="8" spans="2:21" x14ac:dyDescent="0.25"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4">
        <v>1</v>
      </c>
      <c r="L8" s="6">
        <v>30</v>
      </c>
      <c r="M8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07</v>
      </c>
      <c r="N8" s="1" t="str">
        <f>BIN2HEX(CONCATENATE(Tabelle2[[#This Row],[GPB1]],Tabelle2[[#This Row],[GPB0]]),2)</f>
        <v>00</v>
      </c>
      <c r="P8">
        <v>10</v>
      </c>
      <c r="Q8">
        <f t="shared" ref="Q8:Q17" si="0">$Q$6-(110*(P8/100))</f>
        <v>119</v>
      </c>
    </row>
    <row r="9" spans="2:21" x14ac:dyDescent="0.25"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6">
        <v>40</v>
      </c>
      <c r="M9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0F</v>
      </c>
      <c r="N9" s="1" t="str">
        <f>BIN2HEX(CONCATENATE(Tabelle2[[#This Row],[GPB1]],Tabelle2[[#This Row],[GPB0]]),2)</f>
        <v>00</v>
      </c>
      <c r="P9">
        <v>20</v>
      </c>
      <c r="Q9">
        <f t="shared" si="0"/>
        <v>108</v>
      </c>
    </row>
    <row r="10" spans="2:21" x14ac:dyDescent="0.25"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6">
        <v>50</v>
      </c>
      <c r="M10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1F</v>
      </c>
      <c r="N10" s="1" t="str">
        <f>BIN2HEX(CONCATENATE(Tabelle2[[#This Row],[GPB1]],Tabelle2[[#This Row],[GPB0]]),2)</f>
        <v>00</v>
      </c>
      <c r="P10">
        <v>30</v>
      </c>
      <c r="Q10">
        <f t="shared" si="0"/>
        <v>97</v>
      </c>
      <c r="S10" s="5" t="s">
        <v>45</v>
      </c>
      <c r="T10" s="7">
        <f>100-(((T4-20)/(T1-T3))*100)</f>
        <v>0</v>
      </c>
    </row>
    <row r="11" spans="2:21" x14ac:dyDescent="0.25">
      <c r="B11" s="4">
        <v>0</v>
      </c>
      <c r="C11" s="4">
        <v>0</v>
      </c>
      <c r="D11" s="4">
        <v>0</v>
      </c>
      <c r="E11" s="4">
        <v>0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6">
        <v>60</v>
      </c>
      <c r="M11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3F</v>
      </c>
      <c r="N11" s="1" t="str">
        <f>BIN2HEX(CONCATENATE(Tabelle2[[#This Row],[GPB1]],Tabelle2[[#This Row],[GPB0]]),2)</f>
        <v>00</v>
      </c>
      <c r="P11">
        <v>40</v>
      </c>
      <c r="Q11">
        <f t="shared" si="0"/>
        <v>86</v>
      </c>
    </row>
    <row r="12" spans="2:21" x14ac:dyDescent="0.25">
      <c r="B12" s="4">
        <v>0</v>
      </c>
      <c r="C12" s="4">
        <v>0</v>
      </c>
      <c r="D12" s="4">
        <v>0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6">
        <v>70</v>
      </c>
      <c r="M12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7F</v>
      </c>
      <c r="N12" s="1" t="str">
        <f>BIN2HEX(CONCATENATE(Tabelle2[[#This Row],[GPB1]],Tabelle2[[#This Row],[GPB0]]),2)</f>
        <v>00</v>
      </c>
      <c r="P12">
        <v>50</v>
      </c>
      <c r="Q12">
        <f t="shared" si="0"/>
        <v>75</v>
      </c>
    </row>
    <row r="13" spans="2:21" x14ac:dyDescent="0.25">
      <c r="B13" s="4">
        <v>0</v>
      </c>
      <c r="C13" s="4">
        <v>0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6">
        <v>80</v>
      </c>
      <c r="M13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FF</v>
      </c>
      <c r="N13" s="1" t="str">
        <f>BIN2HEX(CONCATENATE(Tabelle2[[#This Row],[GPB1]],Tabelle2[[#This Row],[GPB0]]),2)</f>
        <v>00</v>
      </c>
      <c r="P13">
        <v>60</v>
      </c>
      <c r="Q13">
        <f t="shared" si="0"/>
        <v>64</v>
      </c>
    </row>
    <row r="14" spans="2:21" x14ac:dyDescent="0.25">
      <c r="B14" s="4">
        <v>0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6">
        <v>90</v>
      </c>
      <c r="M14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FF</v>
      </c>
      <c r="N14" s="1" t="str">
        <f>BIN2HEX(CONCATENATE(Tabelle2[[#This Row],[GPB1]],Tabelle2[[#This Row],[GPB0]]),2)</f>
        <v>01</v>
      </c>
      <c r="P14">
        <v>70</v>
      </c>
      <c r="Q14">
        <f t="shared" si="0"/>
        <v>53</v>
      </c>
    </row>
    <row r="15" spans="2:21" x14ac:dyDescent="0.25"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6">
        <v>100</v>
      </c>
      <c r="M15" s="1" t="str">
        <f>BIN2HEX(CONCATENATE(Tabelle1[[#This Row],[GPA7]],Tabelle1[[#This Row],[GPA6]],Tabelle1[[#This Row],[GPA5]],Tabelle1[[#This Row],[GPA4]],Tabelle1[[#This Row],[GPA3]],Tabelle1[[#This Row],[GPA2]],Tabelle1[[#This Row],[GPA1]],Tabelle1[[#This Row],[GPA0]]),2)</f>
        <v>FF</v>
      </c>
      <c r="N15" s="1" t="str">
        <f>BIN2HEX(CONCATENATE(Tabelle2[[#This Row],[GPB1]],Tabelle2[[#This Row],[GPB0]]),2)</f>
        <v>03</v>
      </c>
      <c r="P15">
        <v>80</v>
      </c>
      <c r="Q15">
        <f t="shared" si="0"/>
        <v>42</v>
      </c>
    </row>
    <row r="16" spans="2:21" x14ac:dyDescent="0.25">
      <c r="M16" s="1"/>
      <c r="N16" s="1"/>
      <c r="P16">
        <v>90</v>
      </c>
      <c r="Q16">
        <f t="shared" si="0"/>
        <v>31</v>
      </c>
    </row>
    <row r="17" spans="1:20" x14ac:dyDescent="0.25">
      <c r="M17" s="1"/>
      <c r="N17" s="1"/>
      <c r="P17">
        <v>95</v>
      </c>
      <c r="Q17">
        <f t="shared" si="0"/>
        <v>25.5</v>
      </c>
      <c r="R17" t="s">
        <v>64</v>
      </c>
    </row>
    <row r="18" spans="1:20" x14ac:dyDescent="0.25">
      <c r="A18" s="9" t="s">
        <v>65</v>
      </c>
      <c r="B18" s="9"/>
      <c r="C18" s="9"/>
      <c r="D18" s="9"/>
      <c r="E18" s="9"/>
      <c r="F18" s="9" t="s">
        <v>1</v>
      </c>
      <c r="G18" s="9"/>
      <c r="H18" s="9"/>
      <c r="I18" s="9"/>
      <c r="J18" s="9"/>
      <c r="K18" s="9"/>
      <c r="M18" s="1"/>
      <c r="N18" s="1"/>
      <c r="P18">
        <v>100</v>
      </c>
      <c r="Q18">
        <f>$Q$6-(110*(P18/100))</f>
        <v>20</v>
      </c>
    </row>
    <row r="19" spans="1:20" x14ac:dyDescent="0.25">
      <c r="A19" s="8"/>
      <c r="B19" s="8"/>
      <c r="C19" s="8"/>
      <c r="D19" s="8"/>
      <c r="E19" s="8"/>
      <c r="F19" s="9" t="s">
        <v>67</v>
      </c>
      <c r="G19" s="9"/>
      <c r="H19" s="9"/>
      <c r="I19" s="9"/>
      <c r="J19" s="9"/>
      <c r="K19" s="9"/>
      <c r="L19" s="9"/>
      <c r="M19" s="9"/>
      <c r="N19" s="8"/>
    </row>
    <row r="20" spans="1:20" x14ac:dyDescent="0.25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2" t="s">
        <v>38</v>
      </c>
      <c r="G20" s="1" t="s">
        <v>33</v>
      </c>
      <c r="H20" s="1" t="s">
        <v>34</v>
      </c>
      <c r="I20" s="1" t="s">
        <v>35</v>
      </c>
      <c r="J20" s="1" t="s">
        <v>36</v>
      </c>
      <c r="K20" s="1" t="s">
        <v>37</v>
      </c>
      <c r="M20" s="1"/>
      <c r="N20" s="1"/>
    </row>
    <row r="21" spans="1:20" x14ac:dyDescent="0.25">
      <c r="A21" t="s">
        <v>17</v>
      </c>
      <c r="B21" t="s">
        <v>18</v>
      </c>
      <c r="C21" t="s">
        <v>19</v>
      </c>
      <c r="D21" t="s">
        <v>13</v>
      </c>
      <c r="E21" t="s">
        <v>12</v>
      </c>
      <c r="F21" t="s">
        <v>24</v>
      </c>
      <c r="G21" t="s">
        <v>25</v>
      </c>
      <c r="H21" t="s">
        <v>26</v>
      </c>
      <c r="I21" t="s">
        <v>27</v>
      </c>
      <c r="J21" t="s">
        <v>23</v>
      </c>
      <c r="K21" t="s">
        <v>22</v>
      </c>
      <c r="L21" t="s">
        <v>21</v>
      </c>
      <c r="M21" t="s">
        <v>20</v>
      </c>
      <c r="O21" s="4" t="s">
        <v>49</v>
      </c>
      <c r="P21" s="1" t="s">
        <v>51</v>
      </c>
      <c r="Q21" t="s">
        <v>39</v>
      </c>
    </row>
    <row r="22" spans="1:20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8">
        <v>0</v>
      </c>
      <c r="M22" s="8">
        <v>0</v>
      </c>
      <c r="N22" s="8">
        <v>0</v>
      </c>
      <c r="O22" s="1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00</v>
      </c>
      <c r="P22" s="1" t="str">
        <f>BIN2HEX(CONCATENATE(Tabelle25[[#This Row],[GPA4]],Tabelle25[[#This Row],[GPA3]],Tabelle25[[#This Row],[GPA2]],Tabelle25[[#This Row],[GPA1]],Tabelle25[[#This Row],[GPA0]]),2)</f>
        <v>00</v>
      </c>
    </row>
    <row r="23" spans="1:20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8">
        <v>0</v>
      </c>
      <c r="M23" s="8">
        <v>0</v>
      </c>
      <c r="N23" s="8">
        <v>10</v>
      </c>
      <c r="O23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04</v>
      </c>
      <c r="P23" s="1" t="str">
        <f>BIN2HEX(CONCATENATE(Tabelle25[[#This Row],[GPA4]],Tabelle25[[#This Row],[GPA3]],Tabelle25[[#This Row],[GPA2]],Tabelle25[[#This Row],[GPA1]],Tabelle25[[#This Row],[GPA0]]),2)</f>
        <v>00</v>
      </c>
      <c r="T23" s="3" t="s">
        <v>40</v>
      </c>
    </row>
    <row r="24" spans="1:20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1</v>
      </c>
      <c r="L24" s="8">
        <v>0</v>
      </c>
      <c r="M24" s="8">
        <v>0</v>
      </c>
      <c r="N24" s="8">
        <v>20</v>
      </c>
      <c r="O24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0C</v>
      </c>
      <c r="P24" s="1" t="str">
        <f>BIN2HEX(CONCATENATE(Tabelle25[[#This Row],[GPA4]],Tabelle25[[#This Row],[GPA3]],Tabelle25[[#This Row],[GPA2]],Tabelle25[[#This Row],[GPA1]],Tabelle25[[#This Row],[GPA0]]),2)</f>
        <v>00</v>
      </c>
      <c r="Q24">
        <f>HEX2DEC(O24)</f>
        <v>12</v>
      </c>
    </row>
    <row r="25" spans="1:20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v>1</v>
      </c>
      <c r="K25" s="4">
        <v>1</v>
      </c>
      <c r="L25" s="8">
        <v>0</v>
      </c>
      <c r="M25" s="8">
        <v>0</v>
      </c>
      <c r="N25" s="8">
        <v>30</v>
      </c>
      <c r="O25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1C</v>
      </c>
      <c r="P25" s="1" t="str">
        <f>BIN2HEX(CONCATENATE(Tabelle25[[#This Row],[GPA4]],Tabelle25[[#This Row],[GPA3]],Tabelle25[[#This Row],[GPA2]],Tabelle25[[#This Row],[GPA1]],Tabelle25[[#This Row],[GPA0]]),2)</f>
        <v>00</v>
      </c>
      <c r="Q25">
        <f t="shared" ref="Q25:Q32" si="1">HEX2DEC(O25)</f>
        <v>28</v>
      </c>
      <c r="T25" s="3" t="s">
        <v>41</v>
      </c>
    </row>
    <row r="26" spans="1:20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8">
        <v>0</v>
      </c>
      <c r="M26" s="8">
        <v>0</v>
      </c>
      <c r="N26" s="8">
        <v>40</v>
      </c>
      <c r="O26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3C</v>
      </c>
      <c r="P26" s="1" t="str">
        <f>BIN2HEX(CONCATENATE(Tabelle25[[#This Row],[GPA4]],Tabelle25[[#This Row],[GPA3]],Tabelle25[[#This Row],[GPA2]],Tabelle25[[#This Row],[GPA1]],Tabelle25[[#This Row],[GPA0]]),2)</f>
        <v>00</v>
      </c>
      <c r="Q26">
        <f t="shared" si="1"/>
        <v>60</v>
      </c>
    </row>
    <row r="27" spans="1:20" x14ac:dyDescent="0.25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8">
        <v>0</v>
      </c>
      <c r="M27" s="8">
        <v>0</v>
      </c>
      <c r="N27" s="8">
        <v>50</v>
      </c>
      <c r="O27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7C</v>
      </c>
      <c r="P27" s="1" t="str">
        <f>BIN2HEX(CONCATENATE(Tabelle25[[#This Row],[GPA4]],Tabelle25[[#This Row],[GPA3]],Tabelle25[[#This Row],[GPA2]],Tabelle25[[#This Row],[GPA1]],Tabelle25[[#This Row],[GPA0]]),2)</f>
        <v>00</v>
      </c>
      <c r="Q27">
        <f t="shared" si="1"/>
        <v>124</v>
      </c>
    </row>
    <row r="28" spans="1:20" x14ac:dyDescent="0.25">
      <c r="A28" s="4">
        <v>0</v>
      </c>
      <c r="B28" s="4">
        <v>0</v>
      </c>
      <c r="C28" s="4">
        <v>0</v>
      </c>
      <c r="D28" s="4">
        <v>0</v>
      </c>
      <c r="E28" s="4">
        <v>1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8">
        <v>0</v>
      </c>
      <c r="M28" s="8">
        <v>0</v>
      </c>
      <c r="N28" s="8">
        <v>60</v>
      </c>
      <c r="O28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7C</v>
      </c>
      <c r="P28" s="1" t="str">
        <f>BIN2HEX(CONCATENATE(Tabelle25[[#This Row],[GPA4]],Tabelle25[[#This Row],[GPA3]],Tabelle25[[#This Row],[GPA2]],Tabelle25[[#This Row],[GPA1]],Tabelle25[[#This Row],[GPA0]]),2)</f>
        <v>01</v>
      </c>
      <c r="Q28">
        <f t="shared" si="1"/>
        <v>124</v>
      </c>
    </row>
    <row r="29" spans="1:20" x14ac:dyDescent="0.25">
      <c r="A29" s="4">
        <v>0</v>
      </c>
      <c r="B29" s="4">
        <v>0</v>
      </c>
      <c r="C29" s="4">
        <v>0</v>
      </c>
      <c r="D29" s="4">
        <v>1</v>
      </c>
      <c r="E29" s="4">
        <v>1</v>
      </c>
      <c r="F29" s="4">
        <v>0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8">
        <v>0</v>
      </c>
      <c r="M29" s="8">
        <v>0</v>
      </c>
      <c r="N29" s="8">
        <v>70</v>
      </c>
      <c r="O29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7C</v>
      </c>
      <c r="P29" s="1" t="str">
        <f>BIN2HEX(CONCATENATE(Tabelle25[[#This Row],[GPA4]],Tabelle25[[#This Row],[GPA3]],Tabelle25[[#This Row],[GPA2]],Tabelle25[[#This Row],[GPA1]],Tabelle25[[#This Row],[GPA0]]),2)</f>
        <v>03</v>
      </c>
      <c r="Q29">
        <f t="shared" si="1"/>
        <v>124</v>
      </c>
    </row>
    <row r="30" spans="1:20" x14ac:dyDescent="0.25">
      <c r="A30" s="4">
        <v>0</v>
      </c>
      <c r="B30" s="4">
        <v>0</v>
      </c>
      <c r="C30" s="4">
        <v>1</v>
      </c>
      <c r="D30" s="4">
        <v>1</v>
      </c>
      <c r="E30" s="4">
        <v>1</v>
      </c>
      <c r="F30" s="4">
        <v>0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8">
        <v>0</v>
      </c>
      <c r="M30" s="8">
        <v>0</v>
      </c>
      <c r="N30" s="8">
        <v>80</v>
      </c>
      <c r="O30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7C</v>
      </c>
      <c r="P30" s="1" t="str">
        <f>BIN2HEX(CONCATENATE(Tabelle25[[#This Row],[GPA4]],Tabelle25[[#This Row],[GPA3]],Tabelle25[[#This Row],[GPA2]],Tabelle25[[#This Row],[GPA1]],Tabelle25[[#This Row],[GPA0]]),2)</f>
        <v>07</v>
      </c>
      <c r="Q30">
        <f t="shared" si="1"/>
        <v>124</v>
      </c>
    </row>
    <row r="31" spans="1:20" x14ac:dyDescent="0.25">
      <c r="A31" s="4">
        <v>0</v>
      </c>
      <c r="B31" s="4">
        <v>1</v>
      </c>
      <c r="C31" s="4">
        <v>1</v>
      </c>
      <c r="D31" s="4">
        <v>1</v>
      </c>
      <c r="E31" s="4">
        <v>1</v>
      </c>
      <c r="F31" s="4">
        <v>0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8">
        <v>0</v>
      </c>
      <c r="M31" s="8">
        <v>0</v>
      </c>
      <c r="N31" s="8">
        <v>90</v>
      </c>
      <c r="O31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7C</v>
      </c>
      <c r="P31" s="1" t="str">
        <f>BIN2HEX(CONCATENATE(Tabelle25[[#This Row],[GPA4]],Tabelle25[[#This Row],[GPA3]],Tabelle25[[#This Row],[GPA2]],Tabelle25[[#This Row],[GPA1]],Tabelle25[[#This Row],[GPA0]]),2)</f>
        <v>0F</v>
      </c>
      <c r="Q31">
        <f t="shared" si="1"/>
        <v>124</v>
      </c>
    </row>
    <row r="32" spans="1:20" x14ac:dyDescent="0.25">
      <c r="A32" s="4">
        <v>1</v>
      </c>
      <c r="B32" s="4">
        <v>1</v>
      </c>
      <c r="C32" s="4">
        <v>1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8">
        <v>0</v>
      </c>
      <c r="M32" s="8">
        <v>0</v>
      </c>
      <c r="N32" s="8">
        <v>100</v>
      </c>
      <c r="O32" s="8" t="str">
        <f>BIN2HEX(CONCATENATE(Tabelle14[[#This Row],[GPB7]],Tabelle14[[#This Row],[GPB6]],Tabelle14[[#This Row],[GPB5]],Tabelle14[[#This Row],[GPB4]],Tabelle14[[#This Row],[GPB3]],Tabelle14[[#This Row],[GPB2]],Tabelle14[[#This Row],[GPB1]],Tabelle14[[#This Row],[GPB0]]),2)</f>
        <v>7C</v>
      </c>
      <c r="P32" s="1" t="str">
        <f>BIN2HEX(CONCATENATE(Tabelle25[[#This Row],[GPA4]],Tabelle25[[#This Row],[GPA3]],Tabelle25[[#This Row],[GPA2]],Tabelle25[[#This Row],[GPA1]],Tabelle25[[#This Row],[GPA0]]),2)</f>
        <v>1F</v>
      </c>
      <c r="Q32">
        <f t="shared" si="1"/>
        <v>124</v>
      </c>
    </row>
    <row r="34" spans="1:19" x14ac:dyDescent="0.25">
      <c r="A34" s="9" t="s">
        <v>65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9" x14ac:dyDescent="0.25">
      <c r="A35" s="4" t="s">
        <v>54</v>
      </c>
      <c r="B35" s="4" t="s">
        <v>55</v>
      </c>
      <c r="C35" s="4" t="s">
        <v>56</v>
      </c>
      <c r="D35" s="4" t="s">
        <v>57</v>
      </c>
      <c r="E35" s="4" t="s">
        <v>58</v>
      </c>
      <c r="F35" s="4" t="s">
        <v>59</v>
      </c>
      <c r="G35" s="4" t="s">
        <v>60</v>
      </c>
      <c r="H35" s="4" t="s">
        <v>61</v>
      </c>
      <c r="I35" s="4" t="s">
        <v>53</v>
      </c>
      <c r="J35" s="4" t="s">
        <v>52</v>
      </c>
      <c r="K35" s="8" t="s">
        <v>28</v>
      </c>
      <c r="L35" s="8" t="s">
        <v>29</v>
      </c>
      <c r="M35" s="8" t="s">
        <v>30</v>
      </c>
      <c r="N35" s="8" t="s">
        <v>31</v>
      </c>
      <c r="O35" s="8" t="s">
        <v>32</v>
      </c>
    </row>
    <row r="36" spans="1:19" x14ac:dyDescent="0.25">
      <c r="A36" t="s">
        <v>25</v>
      </c>
      <c r="B36" t="s">
        <v>26</v>
      </c>
      <c r="C36" t="s">
        <v>27</v>
      </c>
      <c r="D36" t="s">
        <v>23</v>
      </c>
      <c r="E36" t="s">
        <v>22</v>
      </c>
      <c r="F36" t="s">
        <v>21</v>
      </c>
      <c r="G36" t="s">
        <v>20</v>
      </c>
      <c r="H36" t="s">
        <v>14</v>
      </c>
      <c r="I36" t="s">
        <v>15</v>
      </c>
      <c r="J36" t="s">
        <v>16</v>
      </c>
      <c r="K36" t="s">
        <v>17</v>
      </c>
      <c r="L36" t="s">
        <v>18</v>
      </c>
      <c r="M36" t="s">
        <v>19</v>
      </c>
      <c r="N36" t="s">
        <v>13</v>
      </c>
      <c r="O36" t="s">
        <v>12</v>
      </c>
      <c r="R36" s="4" t="s">
        <v>51</v>
      </c>
      <c r="S36" s="4" t="s">
        <v>62</v>
      </c>
    </row>
    <row r="37" spans="1:19" x14ac:dyDescent="0.25">
      <c r="A37" s="4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R37" s="4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00</v>
      </c>
      <c r="S37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38" spans="1:19" x14ac:dyDescent="0.25">
      <c r="A38" s="4">
        <v>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1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10</v>
      </c>
      <c r="R38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20</v>
      </c>
      <c r="S38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39" spans="1:19" x14ac:dyDescent="0.25">
      <c r="A39" s="4">
        <v>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1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20</v>
      </c>
      <c r="R39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60</v>
      </c>
      <c r="S39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40" spans="1:19" x14ac:dyDescent="0.25">
      <c r="A40" s="4">
        <v>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</v>
      </c>
      <c r="I40" s="4">
        <v>1</v>
      </c>
      <c r="J40" s="4">
        <v>1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30</v>
      </c>
      <c r="R40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0" s="4" t="str">
        <f>BIN2HEX(CONCATENATE(Tabelle7[[#This Row],[GPB6]],Tabelle7[[#This Row],[GPB5]],Tabelle7[[#This Row],[GPB4]],Tabelle7[[#This Row],[GPB3]],Tabelle7[[#This Row],[GPB2]],Tabelle7[[#This Row],[GPB1]],Tabelle7[[#This Row],[GPB0]]),2)</f>
        <v>00</v>
      </c>
    </row>
    <row r="41" spans="1:19" x14ac:dyDescent="0.25">
      <c r="A41" s="4">
        <v>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</v>
      </c>
      <c r="H41" s="4">
        <v>1</v>
      </c>
      <c r="I41" s="4">
        <v>1</v>
      </c>
      <c r="J41" s="4">
        <v>1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40</v>
      </c>
      <c r="R41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1" s="4" t="str">
        <f>BIN2HEX(CONCATENATE(Tabelle7[[#This Row],[GPB6]],Tabelle7[[#This Row],[GPB5]],Tabelle7[[#This Row],[GPB4]],Tabelle7[[#This Row],[GPB3]],Tabelle7[[#This Row],[GPB2]],Tabelle7[[#This Row],[GPB1]],Tabelle7[[#This Row],[GPB0]]),2)</f>
        <v>01</v>
      </c>
    </row>
    <row r="42" spans="1:19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50</v>
      </c>
      <c r="R42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2" s="4" t="str">
        <f>BIN2HEX(CONCATENATE(Tabelle7[[#This Row],[GPB6]],Tabelle7[[#This Row],[GPB5]],Tabelle7[[#This Row],[GPB4]],Tabelle7[[#This Row],[GPB3]],Tabelle7[[#This Row],[GPB2]],Tabelle7[[#This Row],[GPB1]],Tabelle7[[#This Row],[GPB0]]),2)</f>
        <v>03</v>
      </c>
    </row>
    <row r="43" spans="1:19" x14ac:dyDescent="0.25">
      <c r="A43" s="4">
        <v>0</v>
      </c>
      <c r="B43" s="4">
        <v>0</v>
      </c>
      <c r="C43" s="4">
        <v>0</v>
      </c>
      <c r="D43" s="4">
        <v>0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60</v>
      </c>
      <c r="R43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3" s="4" t="str">
        <f>BIN2HEX(CONCATENATE(Tabelle7[[#This Row],[GPB6]],Tabelle7[[#This Row],[GPB5]],Tabelle7[[#This Row],[GPB4]],Tabelle7[[#This Row],[GPB3]],Tabelle7[[#This Row],[GPB2]],Tabelle7[[#This Row],[GPB1]],Tabelle7[[#This Row],[GPB0]]),2)</f>
        <v>07</v>
      </c>
    </row>
    <row r="44" spans="1:19" x14ac:dyDescent="0.25">
      <c r="A44" s="4">
        <v>0</v>
      </c>
      <c r="B44" s="4">
        <v>0</v>
      </c>
      <c r="C44" s="4">
        <v>0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70</v>
      </c>
      <c r="R44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4" s="4" t="str">
        <f>BIN2HEX(CONCATENATE(Tabelle7[[#This Row],[GPB6]],Tabelle7[[#This Row],[GPB5]],Tabelle7[[#This Row],[GPB4]],Tabelle7[[#This Row],[GPB3]],Tabelle7[[#This Row],[GPB2]],Tabelle7[[#This Row],[GPB1]],Tabelle7[[#This Row],[GPB0]]),2)</f>
        <v>0F</v>
      </c>
    </row>
    <row r="45" spans="1:19" x14ac:dyDescent="0.25">
      <c r="A45" s="4">
        <v>0</v>
      </c>
      <c r="B45" s="4">
        <v>0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80</v>
      </c>
      <c r="R45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5" s="4" t="str">
        <f>BIN2HEX(CONCATENATE(Tabelle7[[#This Row],[GPB6]],Tabelle7[[#This Row],[GPB5]],Tabelle7[[#This Row],[GPB4]],Tabelle7[[#This Row],[GPB3]],Tabelle7[[#This Row],[GPB2]],Tabelle7[[#This Row],[GPB1]],Tabelle7[[#This Row],[GPB0]]),2)</f>
        <v>1F</v>
      </c>
    </row>
    <row r="46" spans="1:19" x14ac:dyDescent="0.25">
      <c r="A46" s="4">
        <v>0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90</v>
      </c>
      <c r="R46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6" s="4" t="str">
        <f>BIN2HEX(CONCATENATE(Tabelle7[[#This Row],[GPB6]],Tabelle7[[#This Row],[GPB5]],Tabelle7[[#This Row],[GPB4]],Tabelle7[[#This Row],[GPB3]],Tabelle7[[#This Row],[GPB2]],Tabelle7[[#This Row],[GPB1]],Tabelle7[[#This Row],[GPB0]]),2)</f>
        <v>3F</v>
      </c>
    </row>
    <row r="47" spans="1:19" x14ac:dyDescent="0.25">
      <c r="A47" s="4">
        <v>1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100</v>
      </c>
      <c r="R47" s="8" t="str">
        <f>BIN2HEX(CONCATENATE(Tabelle256[[#This Row],[GPA7]],Tabelle256[[#This Row],[GPA6]],Tabelle256[[#This Row],[GPA5]],Tabelle257[[#This Row],[GPA4]],Tabelle257[[#This Row],[GPA3]],Tabelle257[[#This Row],[GPA2]],Tabelle257[[#This Row],[GPA1]],Tabelle257[[#This Row],[GPA0]]),2)</f>
        <v>E0</v>
      </c>
      <c r="S47" s="4" t="str">
        <f>BIN2HEX(CONCATENATE(Tabelle7[[#This Row],[GPB6]],Tabelle7[[#This Row],[GPB5]],Tabelle7[[#This Row],[GPB4]],Tabelle7[[#This Row],[GPB3]],Tabelle7[[#This Row],[GPB2]],Tabelle7[[#This Row],[GPB1]],Tabelle7[[#This Row],[GPB0]]),2)</f>
        <v>7F</v>
      </c>
    </row>
    <row r="48" spans="1:19" x14ac:dyDescent="0.25">
      <c r="M48" s="4"/>
      <c r="N48" s="4"/>
    </row>
  </sheetData>
  <mergeCells count="6">
    <mergeCell ref="B1:K1"/>
    <mergeCell ref="F18:K18"/>
    <mergeCell ref="A18:E18"/>
    <mergeCell ref="A34:K34"/>
    <mergeCell ref="B2:C2"/>
    <mergeCell ref="F19:M19"/>
  </mergeCells>
  <phoneticPr fontId="2" type="noConversion"/>
  <hyperlinks>
    <hyperlink ref="T23" r:id="rId1" xr:uid="{00000000-0004-0000-0000-000000000000}"/>
    <hyperlink ref="T25" r:id="rId2" xr:uid="{00000000-0004-0000-0000-000001000000}"/>
  </hyperlinks>
  <pageMargins left="0.7" right="0.7" top="0.78740157499999996" bottom="0.78740157499999996" header="0.3" footer="0.3"/>
  <pageSetup paperSize="9" orientation="portrait" r:id="rId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Hager,Stephan</dc:creator>
  <cp:lastModifiedBy>stephan</cp:lastModifiedBy>
  <dcterms:created xsi:type="dcterms:W3CDTF">2021-08-18T07:22:55Z</dcterms:created>
  <dcterms:modified xsi:type="dcterms:W3CDTF">2021-08-22T08:37:14Z</dcterms:modified>
</cp:coreProperties>
</file>