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BCG_Year_2_Sem_1\BC2402_Data_Management&amp;Business_Intelligence\Project\Reference File\"/>
    </mc:Choice>
  </mc:AlternateContent>
  <bookViews>
    <workbookView xWindow="390" yWindow="555" windowWidth="19815" windowHeight="9405"/>
  </bookViews>
  <sheets>
    <sheet name="Teacher" sheetId="1" r:id="rId1"/>
    <sheet name="EAS" sheetId="2" r:id="rId2"/>
    <sheet name="Ex-Staff" sheetId="3" r:id="rId3"/>
    <sheet name="TA Maintained" sheetId="4" r:id="rId4"/>
    <sheet name="Seat Refresh" sheetId="5" r:id="rId5"/>
    <sheet name="Sheet6" sheetId="6" r:id="rId6"/>
  </sheets>
  <calcPr calcId="152511"/>
</workbook>
</file>

<file path=xl/calcChain.xml><?xml version="1.0" encoding="utf-8"?>
<calcChain xmlns="http://schemas.openxmlformats.org/spreadsheetml/2006/main">
  <c r="F102" i="4" l="1"/>
  <c r="I1" i="4"/>
  <c r="L32" i="3"/>
  <c r="M31" i="3"/>
  <c r="M30" i="3"/>
  <c r="M29" i="3"/>
  <c r="L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28" i="3"/>
  <c r="A3" i="1"/>
  <c r="A11" i="3" s="1"/>
  <c r="A4" i="1" l="1"/>
  <c r="A5" i="1" s="1"/>
  <c r="A6" i="1" s="1"/>
  <c r="A7" i="1" s="1"/>
  <c r="A12" i="3" s="1"/>
  <c r="A18" i="2"/>
  <c r="A19" i="2" s="1"/>
  <c r="A20" i="2" s="1"/>
  <c r="A31" i="3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6" i="4"/>
  <c r="F4" i="4"/>
  <c r="F2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5" i="4"/>
  <c r="F3" i="4"/>
  <c r="F1" i="4"/>
  <c r="I4" i="4" l="1"/>
  <c r="I2" i="4"/>
  <c r="I5" i="4"/>
  <c r="I3" i="4"/>
  <c r="A24" i="3"/>
  <c r="A32" i="1"/>
  <c r="A33" i="1" s="1"/>
  <c r="A34" i="1" s="1"/>
  <c r="I6" i="4" l="1"/>
  <c r="J6" i="4" s="1"/>
  <c r="A13" i="3"/>
  <c r="A35" i="1"/>
  <c r="A36" i="1" s="1"/>
  <c r="A7" i="3" l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l="1"/>
  <c r="A49" i="1" s="1"/>
  <c r="A50" i="1" s="1"/>
  <c r="A51" i="1" s="1"/>
  <c r="A52" i="1" s="1"/>
  <c r="A53" i="1" s="1"/>
  <c r="A14" i="3"/>
  <c r="A54" i="1" l="1"/>
  <c r="A55" i="1" s="1"/>
  <c r="A15" i="3"/>
  <c r="A56" i="1" l="1"/>
  <c r="A57" i="1" s="1"/>
  <c r="A58" i="1" s="1"/>
  <c r="A16" i="3"/>
  <c r="A17" i="3" l="1"/>
  <c r="A59" i="1"/>
  <c r="A60" i="1" s="1"/>
  <c r="A61" i="1" s="1"/>
  <c r="A62" i="1" s="1"/>
  <c r="A63" i="1" s="1"/>
  <c r="A64" i="1" s="1"/>
  <c r="A18" i="3" l="1"/>
  <c r="A65" i="1"/>
  <c r="A66" i="1" s="1"/>
  <c r="A9" i="3" l="1"/>
  <c r="A67" i="1"/>
  <c r="A20" i="3" l="1"/>
  <c r="A68" i="1"/>
  <c r="A69" i="1" s="1"/>
  <c r="A70" i="1" s="1"/>
  <c r="A71" i="1" s="1"/>
  <c r="A72" i="1" s="1"/>
  <c r="A73" i="1" s="1"/>
  <c r="A74" i="1" l="1"/>
  <c r="A75" i="1" s="1"/>
  <c r="A21" i="3"/>
  <c r="A22" i="3" l="1"/>
  <c r="A76" i="1"/>
  <c r="A77" i="1" s="1"/>
  <c r="A78" i="1" s="1"/>
  <c r="A6" i="3" l="1"/>
  <c r="A79" i="1"/>
  <c r="A80" i="1" s="1"/>
  <c r="A81" i="1" s="1"/>
  <c r="A82" i="1" s="1"/>
  <c r="A83" i="1" s="1"/>
  <c r="A84" i="1" s="1"/>
  <c r="A85" i="1" s="1"/>
  <c r="A86" i="1" s="1"/>
  <c r="A87" i="1" s="1"/>
  <c r="A23" i="3" s="1"/>
</calcChain>
</file>

<file path=xl/sharedStrings.xml><?xml version="1.0" encoding="utf-8"?>
<sst xmlns="http://schemas.openxmlformats.org/spreadsheetml/2006/main" count="1874" uniqueCount="1106">
  <si>
    <t>s/no</t>
  </si>
  <si>
    <t>NRIC</t>
  </si>
  <si>
    <t>Title</t>
  </si>
  <si>
    <t>Name</t>
  </si>
  <si>
    <t>Designation</t>
  </si>
  <si>
    <t>Department</t>
  </si>
  <si>
    <t>Email Address</t>
  </si>
  <si>
    <t>Class (FT/Co-FT)</t>
  </si>
  <si>
    <t>sngspri address</t>
  </si>
  <si>
    <t>Sch Tel No</t>
  </si>
  <si>
    <t>Contact nos</t>
  </si>
  <si>
    <t>EXCO</t>
  </si>
  <si>
    <t>Remarks</t>
  </si>
  <si>
    <t>Notebook S/No</t>
  </si>
  <si>
    <t>S1692161J</t>
  </si>
  <si>
    <t>Ms</t>
  </si>
  <si>
    <t>Agnes Lee Ling Ling</t>
  </si>
  <si>
    <t>Agnes Lee</t>
  </si>
  <si>
    <t>HOD/ PE</t>
  </si>
  <si>
    <t>PE / Aesthetics</t>
  </si>
  <si>
    <t>lee_ling_ling_agnes@moe.edu.sg</t>
  </si>
  <si>
    <t>2G (Co-FT)</t>
  </si>
  <si>
    <t>9189-7894</t>
  </si>
  <si>
    <t>Yes</t>
  </si>
  <si>
    <t>S1789384Z</t>
  </si>
  <si>
    <t>Mr</t>
  </si>
  <si>
    <t>Ahmad Ibrahim</t>
  </si>
  <si>
    <t>HOD/ ICT</t>
  </si>
  <si>
    <t>English</t>
  </si>
  <si>
    <t>ahmad_ibrahim_a@moe.edu.sg</t>
  </si>
  <si>
    <t>3J (CoFT)
HOD ICT</t>
  </si>
  <si>
    <t>6310-8493
9362-2850</t>
  </si>
  <si>
    <t>S0060246</t>
  </si>
  <si>
    <t>3J</t>
  </si>
  <si>
    <t>S7524281F</t>
  </si>
  <si>
    <t>Mrs</t>
  </si>
  <si>
    <t>Balinda Salleh</t>
  </si>
  <si>
    <t>Teacher</t>
  </si>
  <si>
    <t>balinda_salleh@moe.edu.sg</t>
  </si>
  <si>
    <t>1H</t>
  </si>
  <si>
    <t>6456-8394
9100-5424</t>
  </si>
  <si>
    <t>S0060256</t>
  </si>
  <si>
    <t>S7341327C</t>
  </si>
  <si>
    <t>Bernard Wong</t>
  </si>
  <si>
    <t>bernard_wong_weng_keong@moe.edu.sg</t>
  </si>
  <si>
    <t>5H</t>
  </si>
  <si>
    <t>6547-3953           9734-9847</t>
  </si>
  <si>
    <t>S0060318</t>
  </si>
  <si>
    <t>3P</t>
  </si>
  <si>
    <t>S8611497F</t>
  </si>
  <si>
    <t>Miss</t>
  </si>
  <si>
    <t>Boswell Catherine</t>
  </si>
  <si>
    <t>boswell_catherine@moe.edu.sg</t>
  </si>
  <si>
    <t>1F</t>
  </si>
  <si>
    <t>9296-8214</t>
  </si>
  <si>
    <t>S0060262</t>
  </si>
  <si>
    <t>S6925408Z</t>
  </si>
  <si>
    <t>Mdm</t>
  </si>
  <si>
    <t>Chan Hui Ming</t>
  </si>
  <si>
    <t>Chinese</t>
  </si>
  <si>
    <t>chan_hui_ming@moe.edu.sg</t>
  </si>
  <si>
    <t>6P</t>
  </si>
  <si>
    <t>6364-5531
9656-8191</t>
  </si>
  <si>
    <t>s0060273</t>
  </si>
  <si>
    <t>S8113527D</t>
  </si>
  <si>
    <t>Joaquim Chan</t>
  </si>
  <si>
    <t>Science</t>
  </si>
  <si>
    <t>chan_tsze_min_joaquim@moe.edu.sg</t>
  </si>
  <si>
    <t>P5 Level Head</t>
  </si>
  <si>
    <t>9857-5414</t>
  </si>
  <si>
    <t>S0047480</t>
  </si>
  <si>
    <t>5P</t>
  </si>
  <si>
    <t>S1518158C</t>
  </si>
  <si>
    <t>Christina Chan</t>
  </si>
  <si>
    <t>Mathematics</t>
  </si>
  <si>
    <t>tan_liang_hong_christina@moe.edu.sg</t>
  </si>
  <si>
    <t>1C</t>
  </si>
  <si>
    <t>6259-6231
9277-2522</t>
  </si>
  <si>
    <t>S0060286</t>
  </si>
  <si>
    <t>S8135744G</t>
  </si>
  <si>
    <t>Guo Jiawei</t>
  </si>
  <si>
    <t>guo_jiawei@moe.edu.sg</t>
  </si>
  <si>
    <t>9455-8772</t>
  </si>
  <si>
    <t>Coming Sem 2</t>
  </si>
  <si>
    <t>S7200439F</t>
  </si>
  <si>
    <t>Grace Chee</t>
  </si>
  <si>
    <t>HOD / Maths</t>
  </si>
  <si>
    <t>lai_kai_ching@moe.edu.sg</t>
  </si>
  <si>
    <t>5H (CoFT)</t>
  </si>
  <si>
    <t>9620-7272</t>
  </si>
  <si>
    <t>S8676707D</t>
  </si>
  <si>
    <t>Chen Guan</t>
  </si>
  <si>
    <t>chen_guan@moe.edu.sg</t>
  </si>
  <si>
    <t>s0198516</t>
  </si>
  <si>
    <t>S8717621E</t>
  </si>
  <si>
    <t>Chen Pei Jin</t>
  </si>
  <si>
    <t>chen_peijin@moe.edu.sg</t>
  </si>
  <si>
    <t>3F</t>
  </si>
  <si>
    <t>6756-6335      9239-5363</t>
  </si>
  <si>
    <t>S8202636C</t>
  </si>
  <si>
    <t>Grace Chen</t>
  </si>
  <si>
    <t>chen_suhua@moe.edu.sg</t>
  </si>
  <si>
    <t>6C</t>
  </si>
  <si>
    <t>6489-2081
9297-3908</t>
  </si>
  <si>
    <t>S0060278</t>
  </si>
  <si>
    <t>S8070399F</t>
  </si>
  <si>
    <t>Tan Lee Ching</t>
  </si>
  <si>
    <t>tan_lee_ching@moe.edu.sg</t>
  </si>
  <si>
    <t>4J</t>
  </si>
  <si>
    <t>9346-5257</t>
  </si>
  <si>
    <t>S0060284</t>
  </si>
  <si>
    <t>S7613460Z</t>
  </si>
  <si>
    <t>Chin Lan Shiang</t>
  </si>
  <si>
    <t>School Staff Developer</t>
  </si>
  <si>
    <t>chin_lan_shiang@moe.edu.sg</t>
  </si>
  <si>
    <t>6G (CoFT)</t>
  </si>
  <si>
    <t>9669-0980</t>
  </si>
  <si>
    <t>S0060252</t>
  </si>
  <si>
    <t>6G</t>
  </si>
  <si>
    <t>S7576699H</t>
  </si>
  <si>
    <t>Chin Siew Foong</t>
  </si>
  <si>
    <t>Chin Siew Foong (AED)</t>
  </si>
  <si>
    <t>AED / Maths</t>
  </si>
  <si>
    <t>annsim2005yahoo.com.sg
chin_siew_foong@moe.edu.sg</t>
  </si>
  <si>
    <t>3P (CoFT)</t>
  </si>
  <si>
    <t>6555-2132          9090-2725</t>
  </si>
  <si>
    <t>On course till 13 June</t>
  </si>
  <si>
    <t>S8818700H</t>
  </si>
  <si>
    <t>Xuanie Chin</t>
  </si>
  <si>
    <t>chin_yi_xuan@moe.edu.sg</t>
  </si>
  <si>
    <t>9735-5336</t>
  </si>
  <si>
    <t>will be back Nov 28</t>
  </si>
  <si>
    <t>S7377435G</t>
  </si>
  <si>
    <t>Chong Fei Ming</t>
  </si>
  <si>
    <t>HOD / English</t>
  </si>
  <si>
    <t>English</t>
  </si>
  <si>
    <t>chong_fei_ming@moe.edu.sg</t>
  </si>
  <si>
    <t>4G (CoFT)</t>
  </si>
  <si>
    <t>6729-5336
9681-1086</t>
  </si>
  <si>
    <t>On course till 9 May</t>
  </si>
  <si>
    <t>S0060247</t>
  </si>
  <si>
    <t>S7006962H</t>
  </si>
  <si>
    <t>Angie Choong</t>
  </si>
  <si>
    <t>chong_sou_foong@moe.edu.sg</t>
  </si>
  <si>
    <t>1J</t>
  </si>
  <si>
    <t>6893-7846
9049-1005</t>
  </si>
  <si>
    <t>S7145495I</t>
  </si>
  <si>
    <t>Christina Loh</t>
  </si>
  <si>
    <t>chee_mei_lan_christina@moe.edu.sg</t>
  </si>
  <si>
    <t>1W (CoFT)</t>
  </si>
  <si>
    <t>s0198520</t>
  </si>
  <si>
    <t>S6912225F</t>
  </si>
  <si>
    <t>Chua Keng Wah</t>
  </si>
  <si>
    <t>chua_keng_wah@moe.edu.sg</t>
  </si>
  <si>
    <t>4H</t>
  </si>
  <si>
    <t>S0060287</t>
  </si>
  <si>
    <t>S8674052D</t>
  </si>
  <si>
    <t>Dong Yuyi</t>
  </si>
  <si>
    <t>dong_yuyi@moe.edu.sg</t>
  </si>
  <si>
    <t>4P</t>
  </si>
  <si>
    <t>67571751 
98352245</t>
  </si>
  <si>
    <t>s0198513</t>
  </si>
  <si>
    <t>S8721145B</t>
  </si>
  <si>
    <t>Eileen Ong</t>
  </si>
  <si>
    <t>ong_yi_ling_eileen_a@moe.edu.sg</t>
  </si>
  <si>
    <t>P4 Level Head</t>
  </si>
  <si>
    <t>6452-4351      8126-7186</t>
  </si>
  <si>
    <t>S0060298</t>
  </si>
  <si>
    <t>S7411457A</t>
  </si>
  <si>
    <t>Esme Loh</t>
  </si>
  <si>
    <t>Esme Loh (CT)</t>
  </si>
  <si>
    <t>CT / English</t>
  </si>
  <si>
    <t>mrs_loh2005@yahoo.com.sg
esme_foo@moe.edu.sg</t>
  </si>
  <si>
    <t>1J (CoFT)</t>
  </si>
  <si>
    <t>9437-4769</t>
  </si>
  <si>
    <t>S0060295</t>
  </si>
  <si>
    <t>S8403676E</t>
  </si>
  <si>
    <t>Eszham Munirah</t>
  </si>
  <si>
    <t>nurul_munirah_abdul_samad@moe.edu.sg</t>
  </si>
  <si>
    <t>2G</t>
  </si>
  <si>
    <t>9270-3797</t>
  </si>
  <si>
    <t>S0060260</t>
  </si>
  <si>
    <t>S8234032G</t>
  </si>
  <si>
    <t>Candy Gan</t>
  </si>
  <si>
    <t>gan_hui_min_candy@moe.edu.sg</t>
  </si>
  <si>
    <t>1P</t>
  </si>
  <si>
    <t>9060-0570</t>
  </si>
  <si>
    <t>S0060294</t>
  </si>
  <si>
    <t>S8521027J</t>
  </si>
  <si>
    <t>Ruth Goh</t>
  </si>
  <si>
    <t>goh_may_feng@moe.edu.sg</t>
  </si>
  <si>
    <t>1G</t>
  </si>
  <si>
    <t>91128329 67582931</t>
  </si>
  <si>
    <t>s0198518</t>
  </si>
  <si>
    <t>S8937105H</t>
  </si>
  <si>
    <t>Wendy Goh</t>
  </si>
  <si>
    <t>goh_shu_cheng@moe.edu.sg</t>
  </si>
  <si>
    <t>1W</t>
  </si>
  <si>
    <t>6755-6403
9820-3749</t>
  </si>
  <si>
    <t>S0060288</t>
  </si>
  <si>
    <t>S8216645I</t>
  </si>
  <si>
    <t>Gomathi</t>
  </si>
  <si>
    <t>gomathi_a@moe.edu.sg</t>
  </si>
  <si>
    <t>2F</t>
  </si>
  <si>
    <t>6457-0291
9383-9475</t>
  </si>
  <si>
    <t>S0060290</t>
  </si>
  <si>
    <t>S8187105A</t>
  </si>
  <si>
    <t>He Fang</t>
  </si>
  <si>
    <t>he_fang@moe.edu.sg</t>
  </si>
  <si>
    <t>1C (CoFT)</t>
  </si>
  <si>
    <t>9230-3287</t>
  </si>
  <si>
    <t>S0012794I</t>
  </si>
  <si>
    <t>Ho Yok Kum (CT)</t>
  </si>
  <si>
    <t>Contract Teacher</t>
  </si>
  <si>
    <t>ho_yok_kum@moe.edu.sg</t>
  </si>
  <si>
    <t>6J (CoFT)</t>
  </si>
  <si>
    <t>6235-7767
9650-3231</t>
  </si>
  <si>
    <t>S0060296</t>
  </si>
  <si>
    <t>S7227168H</t>
  </si>
  <si>
    <t>Justine Hum</t>
  </si>
  <si>
    <t>LH / Mathematics</t>
  </si>
  <si>
    <t>choo_hui_kian@moe.edu.sg</t>
  </si>
  <si>
    <t>5C (CoFT)</t>
  </si>
  <si>
    <t>6455-4243
9070-3424</t>
  </si>
  <si>
    <t>S0060249</t>
  </si>
  <si>
    <t>S9044821H</t>
  </si>
  <si>
    <t>Joyce Tan (AED)</t>
  </si>
  <si>
    <t>AED / Training &amp; Learning</t>
  </si>
  <si>
    <t>joyce_tan_wei_yan@moe.edu.sg</t>
  </si>
  <si>
    <t>2J (CoFT)</t>
  </si>
  <si>
    <t>6858-2859            9722-0956</t>
  </si>
  <si>
    <t>S0057732</t>
  </si>
  <si>
    <t>S8209605A</t>
  </si>
  <si>
    <t>Juay Chiew Joo</t>
  </si>
  <si>
    <t>juay_chiew_joo@moe.edu.sg</t>
  </si>
  <si>
    <t>5J</t>
  </si>
  <si>
    <t>6312-8210
9645-8167</t>
  </si>
  <si>
    <t>S0047481</t>
  </si>
  <si>
    <t>S8900101C</t>
  </si>
  <si>
    <t>Patricia Koh</t>
  </si>
  <si>
    <t>koh_yi_guan_patricia@moe.edu.sg</t>
  </si>
  <si>
    <t>3H</t>
  </si>
  <si>
    <t>6258-9906
9815-4278</t>
  </si>
  <si>
    <t>S0060285</t>
  </si>
  <si>
    <t>S8503669F</t>
  </si>
  <si>
    <t>Geraldine Koh</t>
  </si>
  <si>
    <t>koh_yi_min_geraldine@moe.edu.sg</t>
  </si>
  <si>
    <t>2W (CoFT)</t>
  </si>
  <si>
    <t>9630-7057</t>
  </si>
  <si>
    <t>on Course till 2 May</t>
  </si>
  <si>
    <t>S0062077</t>
  </si>
  <si>
    <t>S7975097B</t>
  </si>
  <si>
    <t>Lai Siew Lian</t>
  </si>
  <si>
    <t>LH / Chinese</t>
  </si>
  <si>
    <t>lai_siew_lian@moe.edu.sg</t>
  </si>
  <si>
    <t>6H (CoFT)</t>
  </si>
  <si>
    <t>6483-1686
8126-5396</t>
  </si>
  <si>
    <t>S0060248</t>
  </si>
  <si>
    <t>S8208488F</t>
  </si>
  <si>
    <t>Lau Peixia</t>
  </si>
  <si>
    <t>lee_peixia@moe.edu.sg</t>
  </si>
  <si>
    <t>6F</t>
  </si>
  <si>
    <t>S0060255</t>
  </si>
  <si>
    <t>S8819273G</t>
  </si>
  <si>
    <t>Lee Hui Yi</t>
  </si>
  <si>
    <t>lee_hui_yi_a@moe.edu.sg</t>
  </si>
  <si>
    <t>5C</t>
  </si>
  <si>
    <t>67543215 
92329752</t>
  </si>
  <si>
    <t>s0198514</t>
  </si>
  <si>
    <t>S7629232I</t>
  </si>
  <si>
    <t>Lee Hwee Ing</t>
  </si>
  <si>
    <t>lee_hwee_ing@moe.edu.sg</t>
  </si>
  <si>
    <t>3C</t>
  </si>
  <si>
    <t>6452-5819
9182-4782</t>
  </si>
  <si>
    <t>S0047476</t>
  </si>
  <si>
    <t>S7048540J</t>
  </si>
  <si>
    <t>Lee Ling Ling</t>
  </si>
  <si>
    <t>HOD / Special Projects</t>
  </si>
  <si>
    <t>lee_ling_ling_a@moe.edu.sg</t>
  </si>
  <si>
    <t>1P (CoFT)</t>
  </si>
  <si>
    <t>6753-5568
9783-1798</t>
  </si>
  <si>
    <t>S0058022</t>
  </si>
  <si>
    <t>S8138234D</t>
  </si>
  <si>
    <t>Noelle Lee</t>
  </si>
  <si>
    <t>LH / English</t>
  </si>
  <si>
    <t>lee_meiting_noelle_francesca@moe.edu.sg</t>
  </si>
  <si>
    <t>1G (CoFT)</t>
  </si>
  <si>
    <t>9188-0264</t>
  </si>
  <si>
    <t>S0060310</t>
  </si>
  <si>
    <t>S1767148J</t>
  </si>
  <si>
    <t>Lee Soh Fei (FAJT)</t>
  </si>
  <si>
    <t>FAJT / Chinese</t>
  </si>
  <si>
    <t>sohfei@singnet.com.sg
lee_soh_fei@moe.edu.sg</t>
  </si>
  <si>
    <t>9768-3477</t>
  </si>
  <si>
    <t>S0060307</t>
  </si>
  <si>
    <t>S1849167B</t>
  </si>
  <si>
    <t>Regina Lee</t>
  </si>
  <si>
    <t>Senior Teacher</t>
  </si>
  <si>
    <t>fong_wei_ling_regina@moe.edu.sg</t>
  </si>
  <si>
    <t>2J</t>
  </si>
  <si>
    <t>9683-2847</t>
  </si>
  <si>
    <t>S0060280</t>
  </si>
  <si>
    <t>S2644123D</t>
  </si>
  <si>
    <t>Li Yan Zhen</t>
  </si>
  <si>
    <t>li_yan_zhen@moe.edu.sg</t>
  </si>
  <si>
    <t>5G</t>
  </si>
  <si>
    <t>6555-6248
9655-1779</t>
  </si>
  <si>
    <t>S0047477</t>
  </si>
  <si>
    <t>S7504132B</t>
  </si>
  <si>
    <t>Caelyn Lim</t>
  </si>
  <si>
    <t>LH / Science</t>
  </si>
  <si>
    <t>caelyn_whyndee_lim@moe.edu.sg</t>
  </si>
  <si>
    <t>6C (CoFT)</t>
  </si>
  <si>
    <t>6457-7598
8288-1382</t>
  </si>
  <si>
    <t>S0060292</t>
  </si>
  <si>
    <t>S7442068J</t>
  </si>
  <si>
    <t>Lim Lee Koon</t>
  </si>
  <si>
    <t>lim_lee_koon_a@moe.edu.sg</t>
  </si>
  <si>
    <t>6J</t>
  </si>
  <si>
    <t>6555-2673
9660-7206</t>
  </si>
  <si>
    <t>S0060258</t>
  </si>
  <si>
    <t>S7501618B</t>
  </si>
  <si>
    <t>Rebecca Lim</t>
  </si>
  <si>
    <t>lim_mei_li@moe.edu.sg</t>
  </si>
  <si>
    <t>2H</t>
  </si>
  <si>
    <t>6458-8962
9834-4758</t>
  </si>
  <si>
    <t>S8174894B</t>
  </si>
  <si>
    <t>Lim Qi Ning</t>
  </si>
  <si>
    <t>lim_qi_ning@moe.edu.sg</t>
  </si>
  <si>
    <t>5F</t>
  </si>
  <si>
    <t>9387-5381</t>
  </si>
  <si>
    <t>S1823839Z</t>
  </si>
  <si>
    <t>Lim Siew Kheng</t>
  </si>
  <si>
    <t>lim_siew_kheng@moe.edu.sg</t>
  </si>
  <si>
    <t>2H (CoFT)</t>
  </si>
  <si>
    <t>9695-9001</t>
  </si>
  <si>
    <t>S0060253</t>
  </si>
  <si>
    <t>S7344402J</t>
  </si>
  <si>
    <t>Victor Lim (CT)</t>
  </si>
  <si>
    <t>CT/Math</t>
  </si>
  <si>
    <t/>
  </si>
  <si>
    <t>lim_teck_siong_victor@moe.edu.sg</t>
  </si>
  <si>
    <t>4J (CoFT)</t>
  </si>
  <si>
    <t>S1616495Z</t>
  </si>
  <si>
    <t>Laura Lim</t>
  </si>
  <si>
    <t>koh_kim_suat_laura@moe.edu.sg</t>
  </si>
  <si>
    <t>6258-3976
8298-3123</t>
  </si>
  <si>
    <t>S0060272</t>
  </si>
  <si>
    <t>3G</t>
  </si>
  <si>
    <t>S0154977D</t>
  </si>
  <si>
    <t>Mdm</t>
  </si>
  <si>
    <t>Linda Tan</t>
  </si>
  <si>
    <t>Linda Tan (FAJT)</t>
  </si>
  <si>
    <t>FAJT / English</t>
  </si>
  <si>
    <t>linda.10st@gmail.com
linda_tan@moe.edu.sg</t>
  </si>
  <si>
    <t>5F (CoFT)</t>
  </si>
  <si>
    <t>9368-9619</t>
  </si>
  <si>
    <t>S8701429J</t>
  </si>
  <si>
    <t>Loh Shihan</t>
  </si>
  <si>
    <t>loh_shihan@moe.edu.sg</t>
  </si>
  <si>
    <t>P2 Level Head</t>
  </si>
  <si>
    <t>9654-7186</t>
  </si>
  <si>
    <t>S2549412A</t>
  </si>
  <si>
    <t>Lui Yenn Kai (CT)</t>
  </si>
  <si>
    <t>lui_yenn_kai_a@moe.edu.sg</t>
  </si>
  <si>
    <t>6P (CoFT)</t>
  </si>
  <si>
    <t>6291-2928
9180-9192</t>
  </si>
  <si>
    <t>S0060274</t>
  </si>
  <si>
    <t>S8401146J</t>
  </si>
  <si>
    <t>Lum Hui Min</t>
  </si>
  <si>
    <t>SH / Year Head</t>
  </si>
  <si>
    <t>lum_hui_min@moe.edu.sg</t>
  </si>
  <si>
    <t>P1 Level Head</t>
  </si>
  <si>
    <t>8405-8612</t>
  </si>
  <si>
    <t>s0060268</t>
  </si>
  <si>
    <t>S8621258G</t>
  </si>
  <si>
    <t>Michelle Huang</t>
  </si>
  <si>
    <t>huang_xiu_juan_michelle@moe.edu.sg</t>
  </si>
  <si>
    <t>6H</t>
  </si>
  <si>
    <t>6312-5250      8499-6867</t>
  </si>
  <si>
    <t>S00474749</t>
  </si>
  <si>
    <t>S8848913F</t>
  </si>
  <si>
    <t>Muhammad Azahar</t>
  </si>
  <si>
    <t>muhammad_azahar_rosli@moe.edu.sg</t>
  </si>
  <si>
    <t>91078538 67569030</t>
  </si>
  <si>
    <t>s0198517</t>
  </si>
  <si>
    <t>S7522026Z</t>
  </si>
  <si>
    <t>Cindy Ng</t>
  </si>
  <si>
    <t>HOD / Pupil Development</t>
  </si>
  <si>
    <t>ng_lai_leng_cindy@moe.edu.sg</t>
  </si>
  <si>
    <t>2C (CoFT)
HOD PD</t>
  </si>
  <si>
    <t>6456-9516
9660-8694</t>
  </si>
  <si>
    <t>S0060309</t>
  </si>
  <si>
    <t>S7817323H</t>
  </si>
  <si>
    <t>Ng Puay Huen</t>
  </si>
  <si>
    <t>Senior Teacher /   Year Head</t>
  </si>
  <si>
    <t>ng_puay_huen@moe.edu.sg</t>
  </si>
  <si>
    <t>6552-1346
9846-4357</t>
  </si>
  <si>
    <t>Maternity Leave</t>
  </si>
  <si>
    <t>S0060266</t>
  </si>
  <si>
    <t>S7504682J</t>
  </si>
  <si>
    <t>Jade Ng</t>
  </si>
  <si>
    <t>lim_swee_chern_jade@moe.edu.sg</t>
  </si>
  <si>
    <t>9010-0524</t>
  </si>
  <si>
    <t>Maternity Leave till 20 Jul</t>
  </si>
  <si>
    <t>S0060254</t>
  </si>
  <si>
    <t>S7621359C</t>
  </si>
  <si>
    <t>Norhazlinda Sham</t>
  </si>
  <si>
    <t>Hazlinda Sham</t>
  </si>
  <si>
    <t>ST / Year Head</t>
  </si>
  <si>
    <t>norhazlinda_md_shah@moe.edu.sg</t>
  </si>
  <si>
    <t>P3 Level Head</t>
  </si>
  <si>
    <t>S8241450I</t>
  </si>
  <si>
    <t>Nurazlina (AED)</t>
  </si>
  <si>
    <t>AED / Learning &amp; Behavioural Support</t>
  </si>
  <si>
    <t>Others</t>
  </si>
  <si>
    <t>nurazlina_abdullah@moe.edu.sg</t>
  </si>
  <si>
    <t>9007-1656</t>
  </si>
  <si>
    <t>S0060302</t>
  </si>
  <si>
    <t>S7521409Z</t>
  </si>
  <si>
    <t>Petrina Lim</t>
  </si>
  <si>
    <t>tan_lay_beng_petrina@moe.edu.sg</t>
  </si>
  <si>
    <t>5G (CoFT)</t>
  </si>
  <si>
    <t>9687-7866</t>
  </si>
  <si>
    <t>Maternity leave till 26 Apr</t>
  </si>
  <si>
    <t>S1790203B</t>
  </si>
  <si>
    <t>Phoon Chee Weng</t>
  </si>
  <si>
    <t>phoon_chee_weng@moe.edu.sg</t>
  </si>
  <si>
    <t>4C (CoFT)</t>
  </si>
  <si>
    <t>6310-1347
9878-8869</t>
  </si>
  <si>
    <t>S0060281</t>
  </si>
  <si>
    <t>4F</t>
  </si>
  <si>
    <t>S8907712E</t>
  </si>
  <si>
    <t>Pung Chuan Ting</t>
  </si>
  <si>
    <t>pung_chuan_ting@moe.edu.sg</t>
  </si>
  <si>
    <t>4C</t>
  </si>
  <si>
    <t>s0198519</t>
  </si>
  <si>
    <t>S1374873Z</t>
  </si>
  <si>
    <t>Camellia See (FAJT)</t>
  </si>
  <si>
    <t>FAJT /  Math</t>
  </si>
  <si>
    <t>see_wan_choon_camellia@moe.edu.sg
seewanchoon05@hotmail.com</t>
  </si>
  <si>
    <t>4H (CoFT)</t>
  </si>
  <si>
    <t>9776-8526</t>
  </si>
  <si>
    <t>No</t>
  </si>
  <si>
    <t>S9024633Z</t>
  </si>
  <si>
    <t>Shalini Sharon</t>
  </si>
  <si>
    <t>shalini_sharon@moe.edu.sg</t>
  </si>
  <si>
    <t>68534074 
93294676</t>
  </si>
  <si>
    <t>s0198512</t>
  </si>
  <si>
    <t>S7521023Z</t>
  </si>
  <si>
    <t>Suelynn Tan</t>
  </si>
  <si>
    <t>tan_suelynn@moe.edu.sg</t>
  </si>
  <si>
    <t>6553-1593
9695-7505</t>
  </si>
  <si>
    <t>S0060297</t>
  </si>
  <si>
    <t>2C</t>
  </si>
  <si>
    <t>S8851417C</t>
  </si>
  <si>
    <t>Siti Nurzaifah</t>
  </si>
  <si>
    <t>Siti Nurzaifah (AED)</t>
  </si>
  <si>
    <t>AED / Science</t>
  </si>
  <si>
    <t>siti_nurzaifah@moe.edu.sg</t>
  </si>
  <si>
    <t>3C (CoFT)</t>
  </si>
  <si>
    <t>s0060312</t>
  </si>
  <si>
    <t>S8477382D</t>
  </si>
  <si>
    <t>Tan Choon Pei</t>
  </si>
  <si>
    <t>tan_choon_pei@moe.edu.sg</t>
  </si>
  <si>
    <t>4G</t>
  </si>
  <si>
    <t>9126-7012</t>
  </si>
  <si>
    <t>S7501375B</t>
  </si>
  <si>
    <t>Tan Lay Peng</t>
  </si>
  <si>
    <t>nicole_tan@email.com
tan_lay_peng@moe.edu.sg</t>
  </si>
  <si>
    <t>2F (CoFT)</t>
  </si>
  <si>
    <t>9688-2208</t>
  </si>
  <si>
    <t>S0060291</t>
  </si>
  <si>
    <t>S0142380J</t>
  </si>
  <si>
    <t>Amy Tan (AED)</t>
  </si>
  <si>
    <t>AED / English</t>
  </si>
  <si>
    <t>tan_pe_eng@moe.edu.sg</t>
  </si>
  <si>
    <t>1F (CoFT)</t>
  </si>
  <si>
    <t>9239-9770</t>
  </si>
  <si>
    <t>s0060300</t>
  </si>
  <si>
    <t>S7418749H</t>
  </si>
  <si>
    <t>Tan Pei Pei</t>
  </si>
  <si>
    <t>SH / NE &amp;  SS</t>
  </si>
  <si>
    <t>tan_pei_pei@moe.edu.sg</t>
  </si>
  <si>
    <t>3H (CoFT)</t>
  </si>
  <si>
    <t>6555-5363
9841-1142</t>
  </si>
  <si>
    <t>S0058023</t>
  </si>
  <si>
    <t>S1811365A</t>
  </si>
  <si>
    <t>Tan Wai Lan</t>
  </si>
  <si>
    <t>Tan Wai Lan (P)</t>
  </si>
  <si>
    <t>Principal</t>
  </si>
  <si>
    <t>tan_wai_lan@moe.gov.sg</t>
  </si>
  <si>
    <t>S0060244</t>
  </si>
  <si>
    <t>S7832040J</t>
  </si>
  <si>
    <t>Tan Wei Wei Jasmine</t>
  </si>
  <si>
    <t>Jasmine Tan (SC)</t>
  </si>
  <si>
    <t>School Staff Counsellor</t>
  </si>
  <si>
    <t>tan_wei_wei_jasmine@moe.edu.sg</t>
  </si>
  <si>
    <t>8233-4088</t>
  </si>
  <si>
    <t>S0060304</t>
  </si>
  <si>
    <t>S7106860I</t>
  </si>
  <si>
    <t>Calvin Tay</t>
  </si>
  <si>
    <t>HOD / Innovation &amp; Partnership</t>
  </si>
  <si>
    <t>tay_ngiang_boon_calvin@moe.edu.sg</t>
  </si>
  <si>
    <t>9615-6200</t>
  </si>
  <si>
    <t>S0058021</t>
  </si>
  <si>
    <t>S7016633Z</t>
  </si>
  <si>
    <t>Tay Yin Yin</t>
  </si>
  <si>
    <t>tay_yin_yin@moe.edu.sg</t>
  </si>
  <si>
    <t>P6 Level Head</t>
  </si>
  <si>
    <t/>
  </si>
  <si>
    <t>S0060276</t>
  </si>
  <si>
    <t>S7531274A</t>
  </si>
  <si>
    <t>Jane Teo</t>
  </si>
  <si>
    <t>cheong_fong_teng@moe.edu.sg</t>
  </si>
  <si>
    <t>3F (CoFT)</t>
  </si>
  <si>
    <t>9298-8800</t>
  </si>
  <si>
    <t>S0060289</t>
  </si>
  <si>
    <t>S8415349D</t>
  </si>
  <si>
    <t>Hazel Toh</t>
  </si>
  <si>
    <t>toh_hui_fang@moe.edu.sg</t>
  </si>
  <si>
    <t>2P</t>
  </si>
  <si>
    <t>8571-1604</t>
  </si>
  <si>
    <t>S0060205,S0060259</t>
  </si>
  <si>
    <t>S6845377A</t>
  </si>
  <si>
    <t>Toh Poh Yen</t>
  </si>
  <si>
    <t>toh_poh_yen@moe.edu.sg</t>
  </si>
  <si>
    <t>6F (CoFT)</t>
  </si>
  <si>
    <t>6484-4116
9477-7768</t>
  </si>
  <si>
    <t>S0060270</t>
  </si>
  <si>
    <t>S8411003E</t>
  </si>
  <si>
    <t>Chiam Wan Ting</t>
  </si>
  <si>
    <t>chiam_wan_ting@moe.edu.sg</t>
  </si>
  <si>
    <t>6612-3499
9173-0049</t>
  </si>
  <si>
    <t>S0060282</t>
  </si>
  <si>
    <t>S7532748Z</t>
  </si>
  <si>
    <t>Regina Sheon</t>
  </si>
  <si>
    <t>SH / Values Education</t>
  </si>
  <si>
    <t>lee_sze_yuin@moe.edu.sg</t>
  </si>
  <si>
    <t>4F (CoFT)</t>
  </si>
  <si>
    <t>6354-3283
9642-5857</t>
  </si>
  <si>
    <t>NPL till 30 May</t>
  </si>
  <si>
    <t>S8436497E</t>
  </si>
  <si>
    <t>Carolyn Wu</t>
  </si>
  <si>
    <t>wu_ruixian_carolyn@moe.edu.sg</t>
  </si>
  <si>
    <t>64573833 
97338221</t>
  </si>
  <si>
    <t>'MAternity  leave till 11 Apr</t>
  </si>
  <si>
    <t>s0198515</t>
  </si>
  <si>
    <t>S1477917E</t>
  </si>
  <si>
    <t>Yeo Teck Woon</t>
  </si>
  <si>
    <t>Yeo Teck Woon (VP)</t>
  </si>
  <si>
    <t>Vice-principal</t>
  </si>
  <si>
    <t>yeo_teck_woon@moe.edu.sg
YEO_Teck_Woon@moe.gov.sg</t>
  </si>
  <si>
    <t>VP</t>
  </si>
  <si>
    <t>S6937933H</t>
  </si>
  <si>
    <t>Yong Sheue Mei</t>
  </si>
  <si>
    <t>HOD / Chinese</t>
  </si>
  <si>
    <t>yong_sheue_mei@moe.edu.sg</t>
  </si>
  <si>
    <t>5J (CoFT)</t>
  </si>
  <si>
    <t>6519-0167
9139-0919</t>
  </si>
  <si>
    <t>S0047475</t>
  </si>
  <si>
    <t>S7516576E</t>
  </si>
  <si>
    <t>Eunice Lim (VP)</t>
  </si>
  <si>
    <t>Eunice_LEE@moe.gov.sg
lee_kher_shin_eunice@moe.edu.sg</t>
  </si>
  <si>
    <t>S7317609C</t>
  </si>
  <si>
    <t>Tang Sunnie</t>
  </si>
  <si>
    <t>Sunnie Tang</t>
  </si>
  <si>
    <t>HOD / Sc</t>
  </si>
  <si>
    <t>tang_sunnie@moe.edu.sg</t>
  </si>
  <si>
    <t>5P (CoFT)</t>
  </si>
  <si>
    <t>S7616356A</t>
  </si>
  <si>
    <t>Genevieve Chow</t>
  </si>
  <si>
    <t>SH / PD</t>
  </si>
  <si>
    <t>chow_wai_har_genevieve@moe.edu.sg
genevievechow@live.com.sg</t>
  </si>
  <si>
    <t>S7610663J</t>
  </si>
  <si>
    <t>Khoo Liang Liang (FAJT)</t>
  </si>
  <si>
    <t>FAJT /  PE</t>
  </si>
  <si>
    <t>khoo-chew_liang_liang@moe.edu.sg
randykhoo73@gmail.com</t>
  </si>
  <si>
    <t>1H (CoFT)</t>
  </si>
  <si>
    <t>S7202078B</t>
  </si>
  <si>
    <t>Chia Eng Lee</t>
  </si>
  <si>
    <t>chia_eng_lee@moe.edu.sg</t>
  </si>
  <si>
    <t>S6979930B</t>
  </si>
  <si>
    <t>Wong Pih Foung</t>
  </si>
  <si>
    <t>wong_pih_foung@moe.edu.sg</t>
  </si>
  <si>
    <t>S7127930H</t>
  </si>
  <si>
    <t>Ng Siew Yong (FAJT)</t>
  </si>
  <si>
    <t>FAJT / PE</t>
  </si>
  <si>
    <t>ng_siew_yong@moe.edu.sg
ngsiewyong@hotmail.com</t>
  </si>
  <si>
    <t>2P (CoFT)</t>
  </si>
  <si>
    <t>S9105030G</t>
  </si>
  <si>
    <t>Shermaine Soh (RT)</t>
  </si>
  <si>
    <t>RT</t>
  </si>
  <si>
    <t>S6982211H</t>
  </si>
  <si>
    <t>Yeoh Poay Hoon (RT)</t>
  </si>
  <si>
    <t>yeoh_poay_hoon@moe.edu.sg</t>
  </si>
  <si>
    <t>S7533236Z</t>
  </si>
  <si>
    <t>Joy Gan (FAJT)</t>
  </si>
  <si>
    <t>FAJT</t>
  </si>
  <si>
    <t>gan_ling_ling_joy@moe.edu.sg</t>
  </si>
  <si>
    <t>4P (CoFT)</t>
  </si>
  <si>
    <t>``</t>
  </si>
  <si>
    <t>Chua Ying Zhen (RT)</t>
  </si>
  <si>
    <t>S0029294Z</t>
  </si>
  <si>
    <t>Tan-Lee Yoke Kew (FAJT)</t>
  </si>
  <si>
    <t>leeyokekew@gmail.com
tan_lee_yoke_kew@moe.edu.sg</t>
  </si>
  <si>
    <t>3G (CoFT)</t>
  </si>
  <si>
    <t>S8233678H</t>
  </si>
  <si>
    <t>Elsa Zainudin</t>
  </si>
  <si>
    <t>suelsa_zainudin@moe.edu.sg</t>
  </si>
  <si>
    <t>2W</t>
  </si>
  <si>
    <t>S8974493H</t>
  </si>
  <si>
    <t>Yang Siqi</t>
  </si>
  <si>
    <t>yang_si_qi@moe.edu.sg</t>
  </si>
  <si>
    <t>leaving for NIE on 8 Aug</t>
  </si>
  <si>
    <t>S0188503J</t>
  </si>
  <si>
    <t>Tan Huat Soon</t>
  </si>
  <si>
    <t>tan_huat_soon@moe.edu.sg</t>
  </si>
  <si>
    <t>S9001686E</t>
  </si>
  <si>
    <t>Ho Hui Jun</t>
  </si>
  <si>
    <t>Trainee</t>
  </si>
  <si>
    <t>ho_hui_jun@moe.edu.sg</t>
  </si>
  <si>
    <t>till 5 Sep</t>
  </si>
  <si>
    <t>S8615147B</t>
  </si>
  <si>
    <t>Soo Wei Yi</t>
  </si>
  <si>
    <t>soo_wei_yi@moe.edu.sg</t>
  </si>
  <si>
    <t>till 1 Aug</t>
  </si>
  <si>
    <t>S8909732J</t>
  </si>
  <si>
    <t>Seah Jia Ying Sylvia</t>
  </si>
  <si>
    <t>Sylvia Seah</t>
  </si>
  <si>
    <t>seah_jia_ying_sylvia@moe.edu.sg</t>
  </si>
  <si>
    <t>No.</t>
  </si>
  <si>
    <t>Contact Nos.</t>
  </si>
  <si>
    <t>iFins, File Server, LMS, Website</t>
  </si>
  <si>
    <t>NB S/No. - Jan (Updated)</t>
  </si>
  <si>
    <t>S1228666Z</t>
  </si>
  <si>
    <t>Chan Mei Foong</t>
  </si>
  <si>
    <t>CSO</t>
  </si>
  <si>
    <t>chan_mei_foong@moe.edu.sg</t>
  </si>
  <si>
    <t>8182-4868</t>
  </si>
  <si>
    <t>S1825534J</t>
  </si>
  <si>
    <t>Ang Say Hing</t>
  </si>
  <si>
    <t>MSO</t>
  </si>
  <si>
    <t>ang_say_hing@moe.edu.sg</t>
  </si>
  <si>
    <t>6386-4834</t>
  </si>
  <si>
    <t>S1360626I</t>
  </si>
  <si>
    <t>Lim Ka Im Dorothy</t>
  </si>
  <si>
    <t>lim_ka_im_dorothy@moe.edu.sg</t>
  </si>
  <si>
    <t>9858-2718</t>
  </si>
  <si>
    <t>S1753014C</t>
  </si>
  <si>
    <t>Raja</t>
  </si>
  <si>
    <t>OSO</t>
  </si>
  <si>
    <t>8455-1103</t>
  </si>
  <si>
    <t>S1136105F</t>
  </si>
  <si>
    <t>Suppamma</t>
  </si>
  <si>
    <t>6454-6438</t>
  </si>
  <si>
    <t>S1181293G</t>
  </si>
  <si>
    <t>Verra</t>
  </si>
  <si>
    <t>9169-15424</t>
  </si>
  <si>
    <t>S1143883J</t>
  </si>
  <si>
    <t>Chia Siew Eng</t>
  </si>
  <si>
    <t>6454-2539</t>
  </si>
  <si>
    <t>S0974027I</t>
  </si>
  <si>
    <t>Mr</t>
  </si>
  <si>
    <t>Ang Ah Lai</t>
  </si>
  <si>
    <t>9626-0640</t>
  </si>
  <si>
    <t>S2032551H</t>
  </si>
  <si>
    <t>Tan Tuck Hing</t>
  </si>
  <si>
    <t>9885-4649</t>
  </si>
  <si>
    <t>S1392334E</t>
  </si>
  <si>
    <t>Rama</t>
  </si>
  <si>
    <t>Science Lab</t>
  </si>
  <si>
    <t>c.ramasa@yahoo.com.sg</t>
  </si>
  <si>
    <t>9457-9247</t>
  </si>
  <si>
    <t>S1227034H</t>
  </si>
  <si>
    <t>Janice Lim Soh Heng</t>
  </si>
  <si>
    <t>Admin assistant</t>
  </si>
  <si>
    <t>limsohheng@gmail.com
janice_lim_soh_heng@moe.edu.sg
janice_lim_soh_heng@sngspri.edu.sg</t>
  </si>
  <si>
    <t>9640-6578</t>
  </si>
  <si>
    <t>S1372578J</t>
  </si>
  <si>
    <t>Sim Peck Koon</t>
  </si>
  <si>
    <t>SFE Coordinator</t>
  </si>
  <si>
    <t>sfe.opss@gmail.com</t>
  </si>
  <si>
    <t>G5328409X</t>
  </si>
  <si>
    <t>Jan Reinald De Vien Chico Viardo</t>
  </si>
  <si>
    <t>Technical Assistant</t>
  </si>
  <si>
    <t>ta_pri@sngspri.edu.sg
viardo@ncs.com.sg </t>
  </si>
  <si>
    <t>S1310718A</t>
  </si>
  <si>
    <t>Veronica Loo</t>
  </si>
  <si>
    <t>Admin Manager</t>
  </si>
  <si>
    <t>tayveron@gmail.com
veronica_loo_a@moe.edu.sg
veronica_loo@moe.gov.sg</t>
  </si>
  <si>
    <t>S2674833Z</t>
  </si>
  <si>
    <t>Maria Lim</t>
  </si>
  <si>
    <t>Part-timer</t>
  </si>
  <si>
    <t>S1463408H</t>
  </si>
  <si>
    <t>Ng Kim Kheng</t>
  </si>
  <si>
    <t>Operations Manager</t>
  </si>
  <si>
    <t>kimkheng@yahoo.com
ng_kim_kheng@moe.edu.sg</t>
  </si>
  <si>
    <t>S9300047A</t>
  </si>
  <si>
    <t>Nur Ruzana</t>
  </si>
  <si>
    <t>ICT Exec</t>
  </si>
  <si>
    <t>nur_ruzana_zakaria@moe.edu.sg</t>
  </si>
  <si>
    <t>ict_executive@sngspri.edu.sg</t>
  </si>
  <si>
    <t>S8620500I</t>
  </si>
  <si>
    <t>Masturina Binte Ahmad</t>
  </si>
  <si>
    <t>SPE</t>
  </si>
  <si>
    <t>masturina_ahmad@moe.edu.sg</t>
  </si>
  <si>
    <t>S1798818B</t>
  </si>
  <si>
    <t>Siti Hawa Mohamed Amin</t>
  </si>
  <si>
    <t>Librarian</t>
  </si>
  <si>
    <t>siti_hawa_mohamed_amin@moe.edu.sg</t>
  </si>
  <si>
    <t>librarian@sngspri.edu.sg</t>
  </si>
  <si>
    <t>iFins</t>
  </si>
  <si>
    <t>S1286230Z</t>
  </si>
  <si>
    <t>Chan Yan Hoon</t>
  </si>
  <si>
    <t>Vice-Principal</t>
  </si>
  <si>
    <t>Chan_Yan_Hoon@moe.gov.sg</t>
  </si>
  <si>
    <t>chan_yan_hoon@sngspri.edu.sg</t>
  </si>
  <si>
    <t>9780-4728</t>
  </si>
  <si>
    <t>Posted Out</t>
  </si>
  <si>
    <t>S7431989J</t>
  </si>
  <si>
    <t>Soh Lay Hong</t>
  </si>
  <si>
    <t>wangwangsoh@hotmail.com
soh_lay_hong@moe.edu.sg</t>
  </si>
  <si>
    <t>soh_lay_hong@sngspri.edu.sg</t>
  </si>
  <si>
    <t>9642-3745</t>
  </si>
  <si>
    <t>Left the Sch</t>
  </si>
  <si>
    <t>S8842250C</t>
  </si>
  <si>
    <t>Elaine Ng</t>
  </si>
  <si>
    <t>Relief Teacher</t>
  </si>
  <si>
    <t>elaine_ng@sngspri.edu.sg</t>
  </si>
  <si>
    <t>8418-0104</t>
  </si>
  <si>
    <t>S1109722G</t>
  </si>
  <si>
    <t>Doreen</t>
  </si>
  <si>
    <t>Receptionist</t>
  </si>
  <si>
    <t>doreen_snp@gmail.com</t>
  </si>
  <si>
    <t>8556-3043</t>
  </si>
  <si>
    <t>Resigned</t>
  </si>
  <si>
    <t>S8890415Z</t>
  </si>
  <si>
    <t>Sean Koh Jian En</t>
  </si>
  <si>
    <t>sean_koh_jian_en@moe.edu.sg</t>
  </si>
  <si>
    <t>sean_koh_jian_en@sngspri.edu.sg</t>
  </si>
  <si>
    <t>67268266 
90692562</t>
  </si>
  <si>
    <t>Mr Sean Koh had been offered a degree programme in NIE and would be leaving the school in August</t>
  </si>
  <si>
    <t>S8104329I</t>
  </si>
  <si>
    <t>Li Huili</t>
  </si>
  <si>
    <t>li_huili@moe.edu.sg</t>
  </si>
  <si>
    <t>li_huili@sngspri.edu.sg</t>
  </si>
  <si>
    <t>9829-9748</t>
  </si>
  <si>
    <t>S6807442H</t>
  </si>
  <si>
    <t>Tan Lay Khim</t>
  </si>
  <si>
    <t>Administration Manager</t>
  </si>
  <si>
    <t>EAS</t>
  </si>
  <si>
    <t>tan_lay_khim_a@moe.edu.sg
jancy.tan@gmail.com</t>
  </si>
  <si>
    <t>S8800121D</t>
  </si>
  <si>
    <t>Tan Ying Rui ( untrained)</t>
  </si>
  <si>
    <t>Untrained Teacher</t>
  </si>
  <si>
    <t>tan_ying_rui@moe.edu.sg</t>
  </si>
  <si>
    <t>tan_ying_rui@sngspri.edu.sg</t>
  </si>
  <si>
    <t>9437-0912</t>
  </si>
  <si>
    <t>S0027151I</t>
  </si>
  <si>
    <t>Shirley Tay</t>
  </si>
  <si>
    <t>Part-time Staff</t>
  </si>
  <si>
    <t>puekengtay@hotmail.com</t>
  </si>
  <si>
    <t>S8439766J</t>
  </si>
  <si>
    <t>Anuradha Sethi</t>
  </si>
  <si>
    <t>anuradha_sethi@moe.edu.sg</t>
  </si>
  <si>
    <t>anuradha_sethi@sngspri.edu.sg</t>
  </si>
  <si>
    <t>1 yr NPL</t>
  </si>
  <si>
    <t>S8315530B</t>
  </si>
  <si>
    <t>Caris Seow</t>
  </si>
  <si>
    <t>SH / Pupil Development</t>
  </si>
  <si>
    <t>ong_hui_li_caris@moe.edu.sg</t>
  </si>
  <si>
    <t>caris_ong_huili@sngspri.edu.sg</t>
  </si>
  <si>
    <t>6729-6843
9069-7654</t>
  </si>
  <si>
    <t>Palmville Pri</t>
  </si>
  <si>
    <t>S7028641F</t>
  </si>
  <si>
    <t>Josephine Teow</t>
  </si>
  <si>
    <t>Josephine Teow (FAJT)</t>
  </si>
  <si>
    <t>jsphn_teow@yahoo.com.sg</t>
  </si>
  <si>
    <t>josephine_teow@sngspri.edu.sg</t>
  </si>
  <si>
    <t>S6917704B</t>
  </si>
  <si>
    <t>Lim Howe Seng Johnstone</t>
  </si>
  <si>
    <t>Johnstone Lim</t>
  </si>
  <si>
    <t>HOD / Science</t>
  </si>
  <si>
    <t>lim_howe_seng_johnstone@moe.edu.sg</t>
  </si>
  <si>
    <t>lim_howe_seng_johnstone@sngspri.edu.sg</t>
  </si>
  <si>
    <t>9222-6237</t>
  </si>
  <si>
    <t>NPL</t>
  </si>
  <si>
    <t>G5258341T</t>
  </si>
  <si>
    <t>Lim Tian Swee (untrained)</t>
  </si>
  <si>
    <t>Lim Tian Swee (UT)</t>
  </si>
  <si>
    <t>lim_tian_swee@moe.edu.sg</t>
  </si>
  <si>
    <t>lim_tian_swee@sngspri.edu.sg</t>
  </si>
  <si>
    <t>9657-6583</t>
  </si>
  <si>
    <t>NIE Traininh</t>
  </si>
  <si>
    <t>S8273503H</t>
  </si>
  <si>
    <t>Liu Hongyan   (untrained)</t>
  </si>
  <si>
    <t>Liu Hongyan (UT)</t>
  </si>
  <si>
    <t>liu_hongyan@moe.edu.sg</t>
  </si>
  <si>
    <t>liu_hongyan@sngspri.edu.sg</t>
  </si>
  <si>
    <t>9337-7919</t>
  </si>
  <si>
    <t>S1536362B</t>
  </si>
  <si>
    <t>Mary Lee</t>
  </si>
  <si>
    <t>gei_mary@moe.edu.sg</t>
  </si>
  <si>
    <t>mary_lee@sngspri.edu.sg</t>
  </si>
  <si>
    <t>9275-9450</t>
  </si>
  <si>
    <t>S1362125Z</t>
  </si>
  <si>
    <t>Patil Indira</t>
  </si>
  <si>
    <t>indira_patil@moe.edu.sg</t>
  </si>
  <si>
    <t>patil_indira@sngspri.edu.sg</t>
  </si>
  <si>
    <t>6401-2302
9677-2787</t>
  </si>
  <si>
    <t>S7217184E</t>
  </si>
  <si>
    <t>Poh Eng Hong (untrained)</t>
  </si>
  <si>
    <t>Poh Eng Hong (UT)</t>
  </si>
  <si>
    <t>lekk@hotmail.com
poh_eng_hong@moe.edu.sg</t>
  </si>
  <si>
    <t>poh_eng_hong@sngspri.edu.sg</t>
  </si>
  <si>
    <t>9836-0595</t>
  </si>
  <si>
    <t>ssjy_0317@hotmail.com
sean_jia_ying_sylvia@moe.edu.sg</t>
  </si>
  <si>
    <t>seah_jia_ying_sylvia@sngspri.edu.sg</t>
  </si>
  <si>
    <t>9742-3073</t>
  </si>
  <si>
    <t>NIE Training</t>
  </si>
  <si>
    <t>S1780225I</t>
  </si>
  <si>
    <t>Tan Li Cheng Lydia</t>
  </si>
  <si>
    <t>Lydia Tan (FAJT)</t>
  </si>
  <si>
    <t>licheng2610@hotmail.com
tan_li_cheng@moe.edu.sg</t>
  </si>
  <si>
    <t>tan_li_cheng_lydia@sngspri.edu.sg</t>
  </si>
  <si>
    <t>9664-1263</t>
  </si>
  <si>
    <t>Not re-contracting</t>
  </si>
  <si>
    <t>S7128087Z</t>
  </si>
  <si>
    <t>Tan Siew Khim</t>
  </si>
  <si>
    <t>Tan_Siew_Khim@moe.gov.sg</t>
  </si>
  <si>
    <t>tan_siew_khim@sngspri.edu.sg</t>
  </si>
  <si>
    <t>9730-1691</t>
  </si>
  <si>
    <t>Townsville Pri</t>
  </si>
  <si>
    <t>S8701794Z</t>
  </si>
  <si>
    <t>Ng Yoke Lin Elaine</t>
  </si>
  <si>
    <t>Elaine Ng (UT)</t>
  </si>
  <si>
    <t>nyl.elaine@gmail.com
ng_yoke_lin_elaine@moe.edu.sg</t>
  </si>
  <si>
    <t>S7032095I</t>
  </si>
  <si>
    <t>Ho Soon Yeen</t>
  </si>
  <si>
    <t>Ho Soon Yeen (FAJT)</t>
  </si>
  <si>
    <t>FAJT / Art</t>
  </si>
  <si>
    <t>hosoonyeen@gmail.com
ho_soon_yeen@moe.edu.sg</t>
  </si>
  <si>
    <t>ho_soon_yeen@sngspri.edu.sg</t>
  </si>
  <si>
    <t>6746-2722           8250-5520</t>
  </si>
  <si>
    <t>S6913668J</t>
  </si>
  <si>
    <t>Ng May Fong</t>
  </si>
  <si>
    <t>9821-6854</t>
  </si>
  <si>
    <t>Prashanth</t>
  </si>
  <si>
    <t>prashanthk@ncs.com.sg</t>
  </si>
  <si>
    <t>9753-5721</t>
  </si>
  <si>
    <t>S9219807C</t>
  </si>
  <si>
    <t>Laila Adha</t>
  </si>
  <si>
    <t>ICT Executive</t>
  </si>
  <si>
    <t>9722-4627</t>
  </si>
  <si>
    <t>S9128143J</t>
  </si>
  <si>
    <t>Chua Yan Bing</t>
  </si>
  <si>
    <t>Chua Yan Bing (RT)</t>
  </si>
  <si>
    <t>chuayb@hotmail.com</t>
  </si>
  <si>
    <t>S8846711F</t>
  </si>
  <si>
    <t>Pee Chun Kan</t>
  </si>
  <si>
    <t>ckpee@wizlearn.com
ict_executive@sngspri.edu.sg</t>
  </si>
  <si>
    <t>9069-5957</t>
  </si>
  <si>
    <t>S8736901C</t>
  </si>
  <si>
    <t>Afizah</t>
  </si>
  <si>
    <t>CCPE</t>
  </si>
  <si>
    <t>nur-afizah_rahmat@moe.edu.sg</t>
  </si>
  <si>
    <t>9639-3190</t>
  </si>
  <si>
    <t>Not Yet Sighted</t>
  </si>
  <si>
    <t>S1320811E</t>
  </si>
  <si>
    <t>Helen Lim Swee Gek</t>
  </si>
  <si>
    <t>S0072691E</t>
  </si>
  <si>
    <t>Conceicao Rudolph Augustine</t>
  </si>
  <si>
    <t>Operations  Manager</t>
  </si>
  <si>
    <t>rudolph_conceicao@moe.edu.sg</t>
  </si>
  <si>
    <t>9177-7423</t>
  </si>
  <si>
    <t>LDS-1</t>
  </si>
  <si>
    <t>C0008751</t>
  </si>
  <si>
    <t>Asset Count:</t>
  </si>
  <si>
    <t>LDS-2</t>
  </si>
  <si>
    <t>Eunice Lim</t>
  </si>
  <si>
    <t>S0060303</t>
  </si>
  <si>
    <t>Teacher:</t>
  </si>
  <si>
    <t>LDS-3</t>
  </si>
  <si>
    <t>S0060315</t>
  </si>
  <si>
    <t>EAS:</t>
  </si>
  <si>
    <t>GC-1</t>
  </si>
  <si>
    <t>Ex-Staff:</t>
  </si>
  <si>
    <t>GO-1</t>
  </si>
  <si>
    <t>Lindy Tan</t>
  </si>
  <si>
    <t>S0060259</t>
  </si>
  <si>
    <t>SR/TA/ETC:</t>
  </si>
  <si>
    <t>GO-2</t>
  </si>
  <si>
    <t>S0047483</t>
  </si>
  <si>
    <t>TOTAL:</t>
  </si>
  <si>
    <t>GO-3</t>
  </si>
  <si>
    <t>S0060313</t>
  </si>
  <si>
    <t>GO-4</t>
  </si>
  <si>
    <t>S30013332</t>
  </si>
  <si>
    <t>GO-5</t>
  </si>
  <si>
    <t>Masturina Ahmad</t>
  </si>
  <si>
    <t>S0060317</t>
  </si>
  <si>
    <t>HOD-1</t>
  </si>
  <si>
    <t>S30012092</t>
  </si>
  <si>
    <t>HOD-3</t>
  </si>
  <si>
    <t>Cindy Ng Lai Leng</t>
  </si>
  <si>
    <t>HOD-4</t>
  </si>
  <si>
    <t>S30012096</t>
  </si>
  <si>
    <t>HOD-5</t>
  </si>
  <si>
    <t>HOD-6</t>
  </si>
  <si>
    <t>S0060299</t>
  </si>
  <si>
    <t>HOD-7</t>
  </si>
  <si>
    <t>HOD-8</t>
  </si>
  <si>
    <t>S30012100</t>
  </si>
  <si>
    <t>HOD-9</t>
  </si>
  <si>
    <t>HOD-10</t>
  </si>
  <si>
    <t>S0198511</t>
  </si>
  <si>
    <t>S0198520</t>
  </si>
  <si>
    <t>S0047479</t>
  </si>
  <si>
    <t>S30012098</t>
  </si>
  <si>
    <t>S0060277</t>
  </si>
  <si>
    <t>S0060267</t>
  </si>
  <si>
    <t>Toh Wan Ting</t>
  </si>
  <si>
    <t>Ruth Goh</t>
  </si>
  <si>
    <t>S0198518</t>
  </si>
  <si>
    <t>S0060314</t>
  </si>
  <si>
    <t>S0060279</t>
  </si>
  <si>
    <t>S0198519</t>
  </si>
  <si>
    <t>S0060264</t>
  </si>
  <si>
    <t>Lui Yenn Kai</t>
  </si>
  <si>
    <t>S0198517</t>
  </si>
  <si>
    <t>S0198512</t>
  </si>
  <si>
    <t>Victor Lim</t>
  </si>
  <si>
    <t>S0192508</t>
  </si>
  <si>
    <t>S0196562</t>
  </si>
  <si>
    <t>Sheon Wee</t>
  </si>
  <si>
    <t>S0060250</t>
  </si>
  <si>
    <t>S0060305</t>
  </si>
  <si>
    <t>S0060263</t>
  </si>
  <si>
    <t>S0060306</t>
  </si>
  <si>
    <t>Camellia See</t>
  </si>
  <si>
    <t>S0184622</t>
  </si>
  <si>
    <t>S30012094</t>
  </si>
  <si>
    <t>S0192962</t>
  </si>
  <si>
    <t>S0060283</t>
  </si>
  <si>
    <t>S0060301</t>
  </si>
  <si>
    <t>S0198516</t>
  </si>
  <si>
    <t>Li yan Zhen</t>
  </si>
  <si>
    <t>Ho Yok Kum</t>
  </si>
  <si>
    <t>S0060265</t>
  </si>
  <si>
    <t>S0060273</t>
  </si>
  <si>
    <t>S0060268</t>
  </si>
  <si>
    <t>S0184623</t>
  </si>
  <si>
    <t>S0198513</t>
  </si>
  <si>
    <t>S30012095</t>
  </si>
  <si>
    <t>Sing Suelynn</t>
  </si>
  <si>
    <t>No Laptop</t>
  </si>
  <si>
    <t>Bernard Wong</t>
  </si>
  <si>
    <t>Noelle Lee LH/EL</t>
  </si>
  <si>
    <t>S0060319</t>
  </si>
  <si>
    <t>Catherine Boswell</t>
  </si>
  <si>
    <t>S0060275</t>
  </si>
  <si>
    <t>Munirah</t>
  </si>
  <si>
    <t>S0060257</t>
  </si>
  <si>
    <t>S0198514</t>
  </si>
  <si>
    <t>Nurazlina</t>
  </si>
  <si>
    <t>Joyce Tan</t>
  </si>
  <si>
    <t>Amy Tan</t>
  </si>
  <si>
    <t>S0060300</t>
  </si>
  <si>
    <t>S0060312</t>
  </si>
  <si>
    <t>S0060251</t>
  </si>
  <si>
    <t>Khoo Liang</t>
  </si>
  <si>
    <t>S0196563</t>
  </si>
  <si>
    <t>Mr. Chia</t>
  </si>
  <si>
    <t>S0047482</t>
  </si>
  <si>
    <t>S0047478</t>
  </si>
  <si>
    <t>Joy Gan</t>
  </si>
  <si>
    <t>S0060271</t>
  </si>
  <si>
    <t>Tan Lee Yoke Kow</t>
  </si>
  <si>
    <t>S0060308</t>
  </si>
  <si>
    <t>S8482208Z</t>
  </si>
  <si>
    <t>Suelsa Zain Udin</t>
  </si>
  <si>
    <t>TA Room (Bagged) -  Yang Siqi</t>
  </si>
  <si>
    <t>S0187191</t>
  </si>
  <si>
    <t>S0198515</t>
  </si>
  <si>
    <t>TA Room (Bagged) - Sylvia Seah (TEMP)</t>
  </si>
  <si>
    <t>HOD-11</t>
  </si>
  <si>
    <t>S0060269</t>
  </si>
  <si>
    <t>OTHERS-1</t>
  </si>
  <si>
    <t>TA Room (Bagged) - Ho Soon</t>
  </si>
  <si>
    <t>S0057731</t>
  </si>
  <si>
    <t>OTHERS-2</t>
  </si>
  <si>
    <t>TA Room (Bagged) - Liu</t>
  </si>
  <si>
    <t>S0060311</t>
  </si>
  <si>
    <t>OTHERS-3</t>
  </si>
  <si>
    <t>TA Room (Bagged) - Tan Siew Khim</t>
  </si>
  <si>
    <t>S0060316</t>
  </si>
  <si>
    <t>OTHERS-4</t>
  </si>
  <si>
    <t>TA Room (Bagged) - Sylvia Seah</t>
  </si>
  <si>
    <t>S0192509</t>
  </si>
  <si>
    <t>SR-1</t>
  </si>
  <si>
    <t>MPR</t>
  </si>
  <si>
    <t>S30003131</t>
  </si>
  <si>
    <t>SR-2</t>
  </si>
  <si>
    <t>Staff Resource Room</t>
  </si>
  <si>
    <t>S30003129</t>
  </si>
  <si>
    <t>SR-3</t>
  </si>
  <si>
    <t>Conference Room</t>
  </si>
  <si>
    <t>S30003130</t>
  </si>
  <si>
    <t>SR-4</t>
  </si>
  <si>
    <t>Hall Room</t>
  </si>
  <si>
    <t>S0060245</t>
  </si>
  <si>
    <t>SR-5</t>
  </si>
  <si>
    <t>Computer Lab 2</t>
  </si>
  <si>
    <t>S0196564</t>
  </si>
  <si>
    <t>SR-6</t>
  </si>
  <si>
    <t>Library</t>
  </si>
  <si>
    <t>S0196566</t>
  </si>
  <si>
    <t>TA-1</t>
  </si>
  <si>
    <t>TA Laptop</t>
  </si>
  <si>
    <t>S30003128</t>
  </si>
  <si>
    <t>TA-2</t>
  </si>
  <si>
    <t>Zee</t>
  </si>
  <si>
    <t>S30012099</t>
  </si>
  <si>
    <t>TA-3</t>
  </si>
  <si>
    <t>TA-4</t>
  </si>
  <si>
    <t>TA Room</t>
  </si>
  <si>
    <t>TA-5</t>
  </si>
  <si>
    <t>S0060293</t>
  </si>
  <si>
    <t>TA-6</t>
  </si>
  <si>
    <t>S0192963</t>
  </si>
  <si>
    <t>TA-7</t>
  </si>
  <si>
    <t>TA Room (Bagged)</t>
  </si>
  <si>
    <t>S0057733</t>
  </si>
  <si>
    <t>TA-8</t>
  </si>
  <si>
    <t>S30012093</t>
  </si>
  <si>
    <t>TA-9</t>
  </si>
  <si>
    <t>TA Room (Loaned by Mr Ang)</t>
  </si>
  <si>
    <t>S30012097</t>
  </si>
  <si>
    <t>CHIJ St. Nicholas Girls' School (Primary)</t>
  </si>
  <si>
    <t>Vice Principal</t>
  </si>
  <si>
    <t>Monitor</t>
  </si>
  <si>
    <t>NCS7118SACC</t>
  </si>
  <si>
    <t>Doreen (Receptionist)</t>
  </si>
  <si>
    <t>N.A.</t>
  </si>
  <si>
    <t>Return to NCS</t>
  </si>
  <si>
    <t>Lenovo ThinkCenter M70e E8400 Performance Tower Form Factor</t>
  </si>
  <si>
    <t>V1MGP66</t>
  </si>
  <si>
    <t>S0059628</t>
  </si>
  <si>
    <t>CBTWPTFF-LTC-P1-002</t>
  </si>
  <si>
    <t>W7118PLDS0001</t>
  </si>
  <si>
    <t>31/12/2013</t>
  </si>
  <si>
    <t>PO-N-0409-SSOE-20111005-001</t>
  </si>
  <si>
    <t>SUBS-SSOE-N-0409-20120326-08127</t>
  </si>
  <si>
    <t>29/11/2011</t>
  </si>
  <si>
    <t>PC</t>
  </si>
  <si>
    <t>R856WVP</t>
  </si>
  <si>
    <t>S0058016</t>
  </si>
  <si>
    <t>ACAD</t>
  </si>
  <si>
    <t>Notebook</t>
  </si>
  <si>
    <t>G6644942X</t>
  </si>
  <si>
    <t>Prashanth (Technician Assistant)</t>
  </si>
  <si>
    <t>Lenovo ThinkPad L412 i3-350M Full Featured Mainstream</t>
  </si>
  <si>
    <t>LRPNTAN</t>
  </si>
  <si>
    <t>S0058026</t>
  </si>
  <si>
    <t>CBTWFFMX-LTP-P1-001</t>
  </si>
  <si>
    <t>N7118PACX0001</t>
  </si>
  <si>
    <t>SUBS-SSOE-N-0409-20120326-08128</t>
  </si>
  <si>
    <t>25/11/2011</t>
  </si>
  <si>
    <t>Library (Floating)</t>
  </si>
  <si>
    <t>LRPNTBB</t>
  </si>
  <si>
    <t>S0058018</t>
  </si>
  <si>
    <t>N7118PLDS0002</t>
  </si>
  <si>
    <t>SUBS-SSOE-N-0409-20120326-08218</t>
  </si>
  <si>
    <t>S8633918H</t>
  </si>
  <si>
    <t>Floating Library</t>
  </si>
  <si>
    <t>LRPNRYA</t>
  </si>
  <si>
    <t>S0058025</t>
  </si>
  <si>
    <t>N7118PTSS0007</t>
  </si>
  <si>
    <t>SUBS-SSOE-N-0409-20120326-08316</t>
  </si>
  <si>
    <t>23/11/2011</t>
  </si>
  <si>
    <t>LRPNRZE</t>
  </si>
  <si>
    <t>S0058024</t>
  </si>
  <si>
    <t>N7118PTSS0006</t>
  </si>
  <si>
    <t>SUBS-SSOE-N-0409-20120326-08317</t>
  </si>
  <si>
    <t>24/11/2011</t>
  </si>
  <si>
    <t>LRPNTAE</t>
  </si>
  <si>
    <t>N7118PTSS0005</t>
  </si>
  <si>
    <t>SUBS-SSOE-N-0409-20120326-08318</t>
  </si>
  <si>
    <t>LRPNTAK</t>
  </si>
  <si>
    <t>N7118PTSS0004</t>
  </si>
  <si>
    <t>SUBS-SSOE-N-0409-20120326-08319</t>
  </si>
  <si>
    <t>LRPNRYN</t>
  </si>
  <si>
    <t>N7118PTSS0003</t>
  </si>
  <si>
    <t>SUBS-SSOE-N-0409-20120326-08320</t>
  </si>
  <si>
    <t>S1771708A</t>
  </si>
  <si>
    <t>Jeannie Tan</t>
  </si>
  <si>
    <t>LRPNRYR</t>
  </si>
  <si>
    <t>S0058020</t>
  </si>
  <si>
    <t>N7118PTSS0002</t>
  </si>
  <si>
    <t>SUBS-SSOE-N-0409-20120326-08321</t>
  </si>
  <si>
    <t>LRPNRXP</t>
  </si>
  <si>
    <t>S0058019</t>
  </si>
  <si>
    <t>N7118PTSS0001</t>
  </si>
  <si>
    <t>SUBS-SSOE-N-0409-20120326-08322</t>
  </si>
  <si>
    <t>Name in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</si>
</sst>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#####"/>
    <numFmt numFmtId="165" formatCode="m/d/yyyy;@"/>
  </numFmts>
  <fonts count="15" x14ac:knownFonts="1">
    <font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left" wrapText="1"/>
    </xf>
    <xf numFmtId="0" fontId="9" fillId="9" borderId="0" xfId="0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0" fillId="10" borderId="0" xfId="0" applyFill="1" applyAlignment="1">
      <alignment horizontal="right" wrapText="1"/>
    </xf>
    <xf numFmtId="164" fontId="0" fillId="0" borderId="0" xfId="0" applyNumberFormat="1" applyAlignment="1">
      <alignment wrapText="1"/>
    </xf>
    <xf numFmtId="0" fontId="12" fillId="0" borderId="0" xfId="0" applyFont="1" applyAlignment="1">
      <alignment horizontal="center" wrapText="1"/>
    </xf>
    <xf numFmtId="0" fontId="13" fillId="11" borderId="0" xfId="0" applyFont="1" applyFill="1" applyAlignment="1">
      <alignment horizontal="center" wrapText="1"/>
    </xf>
    <xf numFmtId="0" fontId="0" fillId="12" borderId="0" xfId="0" applyFill="1" applyAlignment="1">
      <alignment wrapText="1"/>
    </xf>
    <xf numFmtId="165" fontId="0" fillId="0" borderId="0" xfId="0" applyNumberFormat="1" applyAlignment="1">
      <alignment wrapText="1"/>
    </xf>
    <xf numFmtId="0" fontId="0" fillId="13" borderId="0" xfId="0" applyFill="1" applyAlignment="1">
      <alignment horizontal="left" wrapText="1"/>
    </xf>
    <xf numFmtId="0" fontId="0" fillId="14" borderId="0" xfId="0" applyFill="1" applyAlignment="1">
      <alignment horizontal="center" wrapText="1"/>
    </xf>
    <xf numFmtId="0" fontId="14" fillId="15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30</xdr:row>
      <xdr:rowOff>85725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topLeftCell="A85" workbookViewId="0">
      <selection activeCell="A88" sqref="A88:A95"/>
    </sheetView>
  </sheetViews>
  <sheetFormatPr defaultColWidth="17.140625" defaultRowHeight="12.75" customHeight="1" x14ac:dyDescent="0.2"/>
  <cols>
    <col min="1" max="1" width="8.42578125" customWidth="1"/>
    <col min="2" max="2" width="14.5703125" customWidth="1"/>
    <col min="6" max="6" width="14.140625" customWidth="1"/>
    <col min="7" max="7" width="35.7109375" customWidth="1"/>
    <col min="8" max="8" width="12.28515625" customWidth="1"/>
    <col min="10" max="10" width="7.42578125" customWidth="1"/>
    <col min="11" max="11" width="13.28515625" customWidth="1"/>
    <col min="12" max="12" width="11.28515625" hidden="1" customWidth="1"/>
  </cols>
  <sheetData>
    <row r="1" spans="1:17" ht="42" customHeight="1" x14ac:dyDescent="0.2">
      <c r="A1" s="13" t="s">
        <v>0</v>
      </c>
      <c r="B1" s="5" t="s">
        <v>1</v>
      </c>
      <c r="C1" s="5"/>
      <c r="D1" s="5" t="s">
        <v>1105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10</v>
      </c>
      <c r="J1" s="5" t="s">
        <v>11</v>
      </c>
      <c r="K1" s="5" t="s">
        <v>12</v>
      </c>
      <c r="L1" s="5" t="s">
        <v>13</v>
      </c>
      <c r="M1" s="5"/>
      <c r="N1" s="5"/>
      <c r="O1" s="5"/>
      <c r="P1" s="5"/>
      <c r="Q1" s="5"/>
    </row>
    <row r="2" spans="1:17" ht="25.5" x14ac:dyDescent="0.2">
      <c r="A2" s="3">
        <v>1</v>
      </c>
      <c r="B2" t="s">
        <v>14</v>
      </c>
      <c r="C2" t="s">
        <v>17</v>
      </c>
      <c r="E2" t="s">
        <v>18</v>
      </c>
      <c r="F2" t="s">
        <v>19</v>
      </c>
      <c r="G2" t="s">
        <v>20</v>
      </c>
      <c r="H2" s="12" t="s">
        <v>21</v>
      </c>
      <c r="I2" s="1" t="s">
        <v>22</v>
      </c>
      <c r="J2" t="s">
        <v>11</v>
      </c>
    </row>
    <row r="3" spans="1:17" ht="25.5" x14ac:dyDescent="0.2">
      <c r="A3" s="3">
        <f t="shared" ref="A3:A34" si="0">A2+1</f>
        <v>2</v>
      </c>
      <c r="B3" t="s">
        <v>24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s="1" t="s">
        <v>31</v>
      </c>
      <c r="J3" t="s">
        <v>11</v>
      </c>
      <c r="L3" t="s">
        <v>32</v>
      </c>
    </row>
    <row r="4" spans="1:17" ht="25.5" x14ac:dyDescent="0.2">
      <c r="A4" s="3">
        <f t="shared" si="0"/>
        <v>3</v>
      </c>
      <c r="B4" t="s">
        <v>34</v>
      </c>
      <c r="C4" t="s">
        <v>36</v>
      </c>
      <c r="E4" t="s">
        <v>37</v>
      </c>
      <c r="F4" t="s">
        <v>28</v>
      </c>
      <c r="G4" t="s">
        <v>38</v>
      </c>
      <c r="H4" t="s">
        <v>39</v>
      </c>
      <c r="I4" s="1" t="s">
        <v>40</v>
      </c>
      <c r="L4" t="s">
        <v>41</v>
      </c>
    </row>
    <row r="5" spans="1:17" ht="25.5" x14ac:dyDescent="0.2">
      <c r="A5" s="3">
        <f t="shared" si="0"/>
        <v>4</v>
      </c>
      <c r="B5" t="s">
        <v>42</v>
      </c>
      <c r="C5" t="s">
        <v>43</v>
      </c>
      <c r="E5" t="s">
        <v>37</v>
      </c>
      <c r="F5" t="s">
        <v>28</v>
      </c>
      <c r="G5" t="s">
        <v>44</v>
      </c>
      <c r="H5" t="s">
        <v>45</v>
      </c>
      <c r="I5" s="1" t="s">
        <v>46</v>
      </c>
      <c r="L5" t="s">
        <v>47</v>
      </c>
    </row>
    <row r="6" spans="1:17" x14ac:dyDescent="0.2">
      <c r="A6" s="3">
        <f t="shared" si="0"/>
        <v>5</v>
      </c>
      <c r="B6" t="s">
        <v>49</v>
      </c>
      <c r="C6" t="s">
        <v>51</v>
      </c>
      <c r="E6" t="s">
        <v>37</v>
      </c>
      <c r="F6" t="s">
        <v>28</v>
      </c>
      <c r="G6" t="s">
        <v>52</v>
      </c>
      <c r="H6" t="s">
        <v>53</v>
      </c>
      <c r="I6" s="1" t="s">
        <v>54</v>
      </c>
      <c r="L6" t="s">
        <v>55</v>
      </c>
    </row>
    <row r="7" spans="1:17" ht="25.5" x14ac:dyDescent="0.2">
      <c r="A7" s="3">
        <f t="shared" si="0"/>
        <v>6</v>
      </c>
      <c r="B7" t="s">
        <v>56</v>
      </c>
      <c r="C7" t="s">
        <v>58</v>
      </c>
      <c r="E7" t="s">
        <v>37</v>
      </c>
      <c r="F7" t="s">
        <v>59</v>
      </c>
      <c r="G7" t="s">
        <v>60</v>
      </c>
      <c r="H7" t="s">
        <v>61</v>
      </c>
      <c r="I7" s="1" t="s">
        <v>62</v>
      </c>
      <c r="L7" t="s">
        <v>63</v>
      </c>
    </row>
    <row r="8" spans="1:17" ht="25.5" x14ac:dyDescent="0.2">
      <c r="A8" s="3">
        <f t="shared" si="0"/>
        <v>7</v>
      </c>
      <c r="B8" s="9" t="s">
        <v>64</v>
      </c>
      <c r="C8" s="9" t="s">
        <v>65</v>
      </c>
      <c r="D8" s="9"/>
      <c r="E8" s="9" t="s">
        <v>37</v>
      </c>
      <c r="F8" s="9" t="s">
        <v>66</v>
      </c>
      <c r="G8" s="9" t="s">
        <v>67</v>
      </c>
      <c r="H8" s="6" t="s">
        <v>68</v>
      </c>
      <c r="I8" s="10" t="s">
        <v>69</v>
      </c>
      <c r="J8" s="9"/>
      <c r="K8" s="9"/>
      <c r="L8" s="9" t="s">
        <v>70</v>
      </c>
    </row>
    <row r="9" spans="1:17" ht="25.5" x14ac:dyDescent="0.2">
      <c r="A9" s="3">
        <f t="shared" si="0"/>
        <v>8</v>
      </c>
      <c r="B9" t="s">
        <v>72</v>
      </c>
      <c r="C9" t="s">
        <v>73</v>
      </c>
      <c r="E9" t="s">
        <v>37</v>
      </c>
      <c r="F9" t="s">
        <v>74</v>
      </c>
      <c r="G9" t="s">
        <v>75</v>
      </c>
      <c r="H9" t="s">
        <v>76</v>
      </c>
      <c r="I9" s="1" t="s">
        <v>77</v>
      </c>
      <c r="L9" t="s">
        <v>78</v>
      </c>
    </row>
    <row r="10" spans="1:17" ht="25.5" x14ac:dyDescent="0.2">
      <c r="A10" s="3">
        <f t="shared" si="0"/>
        <v>9</v>
      </c>
      <c r="B10" t="s">
        <v>79</v>
      </c>
      <c r="C10" t="s">
        <v>80</v>
      </c>
      <c r="E10" t="s">
        <v>37</v>
      </c>
      <c r="F10" t="s">
        <v>28</v>
      </c>
      <c r="G10" t="s">
        <v>81</v>
      </c>
      <c r="H10" t="s">
        <v>33</v>
      </c>
      <c r="I10" s="1" t="s">
        <v>82</v>
      </c>
      <c r="K10" t="s">
        <v>83</v>
      </c>
    </row>
    <row r="11" spans="1:17" x14ac:dyDescent="0.2">
      <c r="A11" s="26">
        <f t="shared" si="0"/>
        <v>10</v>
      </c>
      <c r="B11" s="9" t="s">
        <v>84</v>
      </c>
      <c r="C11" s="9" t="s">
        <v>85</v>
      </c>
      <c r="D11" s="9"/>
      <c r="E11" s="9" t="s">
        <v>86</v>
      </c>
      <c r="F11" s="9" t="s">
        <v>74</v>
      </c>
      <c r="G11" s="9" t="s">
        <v>87</v>
      </c>
      <c r="H11" s="9" t="s">
        <v>88</v>
      </c>
      <c r="I11" s="10" t="s">
        <v>89</v>
      </c>
      <c r="J11" s="9" t="s">
        <v>11</v>
      </c>
      <c r="K11" s="9"/>
      <c r="L11" s="9"/>
      <c r="M11" s="9"/>
      <c r="N11" s="9"/>
      <c r="O11" s="9"/>
      <c r="P11" s="9"/>
      <c r="Q11" s="9"/>
    </row>
    <row r="12" spans="1:17" x14ac:dyDescent="0.2">
      <c r="A12" s="26">
        <f t="shared" si="0"/>
        <v>11</v>
      </c>
      <c r="B12" s="9" t="s">
        <v>90</v>
      </c>
      <c r="C12" s="9" t="s">
        <v>91</v>
      </c>
      <c r="D12" s="9"/>
      <c r="E12" s="9" t="s">
        <v>37</v>
      </c>
      <c r="F12" s="9" t="s">
        <v>59</v>
      </c>
      <c r="G12" s="9" t="s">
        <v>92</v>
      </c>
      <c r="H12" s="6" t="s">
        <v>71</v>
      </c>
      <c r="I12" s="10">
        <v>82189072</v>
      </c>
      <c r="J12" s="9"/>
      <c r="K12" s="9"/>
      <c r="L12" s="9" t="s">
        <v>93</v>
      </c>
      <c r="M12" s="9"/>
      <c r="N12" s="9"/>
      <c r="O12" s="9"/>
      <c r="P12" s="9"/>
      <c r="Q12" s="9"/>
    </row>
    <row r="13" spans="1:17" ht="25.5" x14ac:dyDescent="0.2">
      <c r="A13" s="26">
        <f t="shared" si="0"/>
        <v>12</v>
      </c>
      <c r="B13" s="9" t="s">
        <v>94</v>
      </c>
      <c r="C13" s="9" t="s">
        <v>95</v>
      </c>
      <c r="D13" s="9"/>
      <c r="E13" s="9" t="s">
        <v>37</v>
      </c>
      <c r="F13" s="9" t="s">
        <v>59</v>
      </c>
      <c r="G13" s="9" t="s">
        <v>96</v>
      </c>
      <c r="H13" s="9" t="s">
        <v>97</v>
      </c>
      <c r="I13" s="10" t="s">
        <v>98</v>
      </c>
      <c r="J13" s="9"/>
      <c r="K13" s="9"/>
      <c r="L13" s="9" t="s">
        <v>94</v>
      </c>
      <c r="M13" s="9"/>
      <c r="N13" s="9"/>
      <c r="O13" s="9"/>
      <c r="P13" s="9"/>
      <c r="Q13" s="9"/>
    </row>
    <row r="14" spans="1:17" ht="25.5" x14ac:dyDescent="0.2">
      <c r="A14" s="26">
        <f t="shared" si="0"/>
        <v>13</v>
      </c>
      <c r="B14" s="9" t="s">
        <v>99</v>
      </c>
      <c r="C14" s="9" t="s">
        <v>100</v>
      </c>
      <c r="D14" s="9"/>
      <c r="E14" s="9" t="s">
        <v>37</v>
      </c>
      <c r="F14" s="9" t="s">
        <v>66</v>
      </c>
      <c r="G14" s="9" t="s">
        <v>101</v>
      </c>
      <c r="H14" s="9" t="s">
        <v>102</v>
      </c>
      <c r="I14" s="10" t="s">
        <v>103</v>
      </c>
      <c r="J14" s="9"/>
      <c r="K14" s="9"/>
      <c r="L14" s="9" t="s">
        <v>104</v>
      </c>
      <c r="M14" s="9"/>
      <c r="N14" s="9"/>
      <c r="O14" s="9"/>
      <c r="P14" s="9"/>
      <c r="Q14" s="9"/>
    </row>
    <row r="15" spans="1:17" x14ac:dyDescent="0.2">
      <c r="A15" s="3">
        <f t="shared" si="0"/>
        <v>14</v>
      </c>
      <c r="B15" t="s">
        <v>105</v>
      </c>
      <c r="C15" t="s">
        <v>106</v>
      </c>
      <c r="E15" t="s">
        <v>37</v>
      </c>
      <c r="F15" t="s">
        <v>28</v>
      </c>
      <c r="G15" t="s">
        <v>107</v>
      </c>
      <c r="H15" t="s">
        <v>108</v>
      </c>
      <c r="I15" s="1" t="s">
        <v>109</v>
      </c>
      <c r="L15" t="s">
        <v>110</v>
      </c>
    </row>
    <row r="16" spans="1:17" ht="25.5" x14ac:dyDescent="0.2">
      <c r="A16" s="3">
        <f t="shared" si="0"/>
        <v>15</v>
      </c>
      <c r="B16" t="s">
        <v>111</v>
      </c>
      <c r="C16" t="s">
        <v>112</v>
      </c>
      <c r="E16" t="s">
        <v>113</v>
      </c>
      <c r="F16" t="s">
        <v>74</v>
      </c>
      <c r="G16" t="s">
        <v>114</v>
      </c>
      <c r="H16" t="s">
        <v>115</v>
      </c>
      <c r="I16" s="1" t="s">
        <v>116</v>
      </c>
      <c r="J16" t="s">
        <v>11</v>
      </c>
      <c r="L16" t="s">
        <v>117</v>
      </c>
    </row>
    <row r="17" spans="1:17" ht="25.5" x14ac:dyDescent="0.2">
      <c r="A17" s="3">
        <f t="shared" si="0"/>
        <v>16</v>
      </c>
      <c r="B17" t="s">
        <v>119</v>
      </c>
      <c r="C17" t="s">
        <v>121</v>
      </c>
      <c r="E17" t="s">
        <v>122</v>
      </c>
      <c r="F17" t="s">
        <v>74</v>
      </c>
      <c r="G17" t="s">
        <v>123</v>
      </c>
      <c r="H17" t="s">
        <v>124</v>
      </c>
      <c r="I17" s="1" t="s">
        <v>125</v>
      </c>
      <c r="K17" t="s">
        <v>126</v>
      </c>
    </row>
    <row r="18" spans="1:17" ht="25.5" x14ac:dyDescent="0.2">
      <c r="A18" s="26">
        <f t="shared" si="0"/>
        <v>17</v>
      </c>
      <c r="B18" s="9" t="s">
        <v>127</v>
      </c>
      <c r="C18" s="9" t="s">
        <v>128</v>
      </c>
      <c r="D18" s="9"/>
      <c r="E18" s="9" t="s">
        <v>37</v>
      </c>
      <c r="F18" s="9" t="s">
        <v>19</v>
      </c>
      <c r="G18" s="9" t="s">
        <v>129</v>
      </c>
      <c r="H18" s="9"/>
      <c r="I18" s="10" t="s">
        <v>130</v>
      </c>
      <c r="J18" s="9"/>
      <c r="K18" s="9" t="s">
        <v>131</v>
      </c>
      <c r="L18" s="9"/>
      <c r="M18" s="9"/>
      <c r="N18" s="9"/>
      <c r="O18" s="9"/>
      <c r="P18" s="9"/>
      <c r="Q18" s="9"/>
    </row>
    <row r="19" spans="1:17" ht="25.5" x14ac:dyDescent="0.2">
      <c r="A19" s="26">
        <f t="shared" si="0"/>
        <v>18</v>
      </c>
      <c r="B19" s="9" t="s">
        <v>132</v>
      </c>
      <c r="C19" s="9" t="s">
        <v>133</v>
      </c>
      <c r="D19" s="9"/>
      <c r="E19" s="9" t="s">
        <v>134</v>
      </c>
      <c r="F19" s="9" t="s">
        <v>135</v>
      </c>
      <c r="G19" s="9" t="s">
        <v>136</v>
      </c>
      <c r="H19" s="9" t="s">
        <v>137</v>
      </c>
      <c r="I19" s="10" t="s">
        <v>138</v>
      </c>
      <c r="J19" s="9" t="s">
        <v>11</v>
      </c>
      <c r="K19" s="9" t="s">
        <v>139</v>
      </c>
      <c r="L19" s="9" t="s">
        <v>140</v>
      </c>
      <c r="M19" s="9"/>
      <c r="N19" s="9"/>
      <c r="O19" s="9"/>
      <c r="P19" s="9"/>
      <c r="Q19" s="9"/>
    </row>
    <row r="20" spans="1:17" ht="25.5" x14ac:dyDescent="0.2">
      <c r="A20" s="3">
        <f t="shared" si="0"/>
        <v>19</v>
      </c>
      <c r="B20" t="s">
        <v>141</v>
      </c>
      <c r="C20" t="s">
        <v>142</v>
      </c>
      <c r="E20" t="s">
        <v>37</v>
      </c>
      <c r="F20" t="s">
        <v>74</v>
      </c>
      <c r="G20" t="s">
        <v>143</v>
      </c>
      <c r="H20" t="s">
        <v>144</v>
      </c>
      <c r="I20" s="1" t="s">
        <v>145</v>
      </c>
    </row>
    <row r="21" spans="1:17" ht="25.5" x14ac:dyDescent="0.2">
      <c r="A21" s="3">
        <f t="shared" si="0"/>
        <v>20</v>
      </c>
      <c r="B21" t="s">
        <v>146</v>
      </c>
      <c r="C21" t="s">
        <v>147</v>
      </c>
      <c r="E21" t="s">
        <v>37</v>
      </c>
      <c r="F21" t="s">
        <v>19</v>
      </c>
      <c r="G21" t="s">
        <v>148</v>
      </c>
      <c r="H21" s="12" t="s">
        <v>149</v>
      </c>
      <c r="I21" s="1">
        <v>97508271</v>
      </c>
      <c r="L21" t="s">
        <v>150</v>
      </c>
    </row>
    <row r="22" spans="1:17" ht="25.5" x14ac:dyDescent="0.2">
      <c r="A22" s="3">
        <f t="shared" si="0"/>
        <v>21</v>
      </c>
      <c r="B22" t="s">
        <v>151</v>
      </c>
      <c r="C22" t="s">
        <v>152</v>
      </c>
      <c r="E22" t="s">
        <v>37</v>
      </c>
      <c r="F22" t="s">
        <v>59</v>
      </c>
      <c r="G22" t="s">
        <v>153</v>
      </c>
      <c r="H22" t="s">
        <v>154</v>
      </c>
      <c r="I22" s="1" t="s">
        <v>145</v>
      </c>
      <c r="L22" t="s">
        <v>155</v>
      </c>
    </row>
    <row r="23" spans="1:17" ht="25.5" x14ac:dyDescent="0.2">
      <c r="A23" s="3">
        <f t="shared" si="0"/>
        <v>22</v>
      </c>
      <c r="B23" t="s">
        <v>156</v>
      </c>
      <c r="C23" t="s">
        <v>157</v>
      </c>
      <c r="E23" t="s">
        <v>37</v>
      </c>
      <c r="F23" t="s">
        <v>59</v>
      </c>
      <c r="G23" t="s">
        <v>158</v>
      </c>
      <c r="H23" s="12" t="s">
        <v>159</v>
      </c>
      <c r="I23" s="1" t="s">
        <v>160</v>
      </c>
      <c r="L23" t="s">
        <v>161</v>
      </c>
    </row>
    <row r="24" spans="1:17" ht="25.5" x14ac:dyDescent="0.2">
      <c r="A24" s="3">
        <f t="shared" si="0"/>
        <v>23</v>
      </c>
      <c r="B24" t="s">
        <v>162</v>
      </c>
      <c r="C24" t="s">
        <v>163</v>
      </c>
      <c r="E24" t="s">
        <v>37</v>
      </c>
      <c r="F24" t="s">
        <v>28</v>
      </c>
      <c r="G24" t="s">
        <v>164</v>
      </c>
      <c r="H24" t="s">
        <v>165</v>
      </c>
      <c r="I24" s="1" t="s">
        <v>166</v>
      </c>
      <c r="L24" t="s">
        <v>167</v>
      </c>
    </row>
    <row r="25" spans="1:17" ht="25.5" x14ac:dyDescent="0.2">
      <c r="A25" s="3">
        <f t="shared" si="0"/>
        <v>24</v>
      </c>
      <c r="B25" t="s">
        <v>168</v>
      </c>
      <c r="C25" t="s">
        <v>170</v>
      </c>
      <c r="E25" t="s">
        <v>171</v>
      </c>
      <c r="F25" t="s">
        <v>28</v>
      </c>
      <c r="G25" t="s">
        <v>172</v>
      </c>
      <c r="H25" t="s">
        <v>173</v>
      </c>
      <c r="I25" s="1" t="s">
        <v>174</v>
      </c>
      <c r="L25" t="s">
        <v>175</v>
      </c>
    </row>
    <row r="26" spans="1:17" ht="25.5" x14ac:dyDescent="0.2">
      <c r="A26" s="3">
        <f t="shared" si="0"/>
        <v>25</v>
      </c>
      <c r="B26" t="s">
        <v>176</v>
      </c>
      <c r="C26" t="s">
        <v>177</v>
      </c>
      <c r="E26" t="s">
        <v>37</v>
      </c>
      <c r="F26" t="s">
        <v>28</v>
      </c>
      <c r="G26" t="s">
        <v>178</v>
      </c>
      <c r="H26" t="s">
        <v>179</v>
      </c>
      <c r="I26" s="1" t="s">
        <v>180</v>
      </c>
      <c r="L26" t="s">
        <v>181</v>
      </c>
    </row>
    <row r="27" spans="1:17" x14ac:dyDescent="0.2">
      <c r="A27" s="3">
        <f t="shared" si="0"/>
        <v>26</v>
      </c>
      <c r="B27" t="s">
        <v>182</v>
      </c>
      <c r="C27" t="s">
        <v>183</v>
      </c>
      <c r="E27" t="s">
        <v>37</v>
      </c>
      <c r="F27" t="s">
        <v>28</v>
      </c>
      <c r="G27" t="s">
        <v>184</v>
      </c>
      <c r="H27" t="s">
        <v>185</v>
      </c>
      <c r="I27" s="1" t="s">
        <v>186</v>
      </c>
      <c r="L27" t="s">
        <v>187</v>
      </c>
    </row>
    <row r="28" spans="1:17" ht="25.5" x14ac:dyDescent="0.2">
      <c r="A28" s="3">
        <f t="shared" si="0"/>
        <v>27</v>
      </c>
      <c r="B28" t="s">
        <v>188</v>
      </c>
      <c r="C28" t="s">
        <v>189</v>
      </c>
      <c r="E28" t="s">
        <v>37</v>
      </c>
      <c r="F28" t="s">
        <v>19</v>
      </c>
      <c r="G28" t="s">
        <v>190</v>
      </c>
      <c r="H28" s="12" t="s">
        <v>191</v>
      </c>
      <c r="I28" s="1" t="s">
        <v>192</v>
      </c>
      <c r="L28" t="s">
        <v>193</v>
      </c>
    </row>
    <row r="29" spans="1:17" ht="25.5" x14ac:dyDescent="0.2">
      <c r="A29" s="3">
        <f t="shared" si="0"/>
        <v>28</v>
      </c>
      <c r="B29" t="s">
        <v>194</v>
      </c>
      <c r="C29" t="s">
        <v>195</v>
      </c>
      <c r="E29" t="s">
        <v>37</v>
      </c>
      <c r="F29" t="s">
        <v>59</v>
      </c>
      <c r="G29" t="s">
        <v>196</v>
      </c>
      <c r="H29" t="s">
        <v>197</v>
      </c>
      <c r="I29" s="1" t="s">
        <v>198</v>
      </c>
      <c r="L29" t="s">
        <v>199</v>
      </c>
    </row>
    <row r="30" spans="1:17" ht="25.5" x14ac:dyDescent="0.2">
      <c r="A30" s="3">
        <f t="shared" si="0"/>
        <v>29</v>
      </c>
      <c r="B30" t="s">
        <v>200</v>
      </c>
      <c r="C30" t="s">
        <v>201</v>
      </c>
      <c r="E30" t="s">
        <v>37</v>
      </c>
      <c r="F30" t="s">
        <v>28</v>
      </c>
      <c r="G30" t="s">
        <v>202</v>
      </c>
      <c r="H30" t="s">
        <v>203</v>
      </c>
      <c r="I30" s="1" t="s">
        <v>204</v>
      </c>
      <c r="L30" t="s">
        <v>205</v>
      </c>
    </row>
    <row r="31" spans="1:17" ht="25.5" x14ac:dyDescent="0.2">
      <c r="A31" s="3">
        <f t="shared" si="0"/>
        <v>30</v>
      </c>
      <c r="B31" t="s">
        <v>206</v>
      </c>
      <c r="C31" t="s">
        <v>207</v>
      </c>
      <c r="E31" t="s">
        <v>37</v>
      </c>
      <c r="F31" t="s">
        <v>19</v>
      </c>
      <c r="G31" t="s">
        <v>208</v>
      </c>
      <c r="H31" t="s">
        <v>209</v>
      </c>
      <c r="I31" s="1" t="s">
        <v>210</v>
      </c>
    </row>
    <row r="32" spans="1:17" ht="25.5" x14ac:dyDescent="0.2">
      <c r="A32" s="3">
        <f t="shared" si="0"/>
        <v>31</v>
      </c>
      <c r="B32" t="s">
        <v>211</v>
      </c>
      <c r="C32" t="s">
        <v>212</v>
      </c>
      <c r="E32" t="s">
        <v>213</v>
      </c>
      <c r="F32" t="s">
        <v>59</v>
      </c>
      <c r="G32" t="s">
        <v>214</v>
      </c>
      <c r="H32" t="s">
        <v>215</v>
      </c>
      <c r="I32" s="1" t="s">
        <v>216</v>
      </c>
      <c r="L32" t="s">
        <v>217</v>
      </c>
      <c r="M32" s="9"/>
      <c r="N32" s="9"/>
      <c r="O32" s="9"/>
      <c r="P32" s="9"/>
      <c r="Q32" s="9"/>
    </row>
    <row r="33" spans="1:17" ht="25.5" x14ac:dyDescent="0.2">
      <c r="A33" s="3">
        <f t="shared" si="0"/>
        <v>32</v>
      </c>
      <c r="B33" t="s">
        <v>218</v>
      </c>
      <c r="C33" t="s">
        <v>219</v>
      </c>
      <c r="E33" t="s">
        <v>220</v>
      </c>
      <c r="F33" t="s">
        <v>74</v>
      </c>
      <c r="G33" t="s">
        <v>221</v>
      </c>
      <c r="H33" t="s">
        <v>222</v>
      </c>
      <c r="I33" s="1" t="s">
        <v>223</v>
      </c>
      <c r="J33" t="s">
        <v>11</v>
      </c>
      <c r="L33" t="s">
        <v>224</v>
      </c>
    </row>
    <row r="34" spans="1:17" ht="25.5" x14ac:dyDescent="0.2">
      <c r="A34" s="3">
        <f t="shared" si="0"/>
        <v>33</v>
      </c>
      <c r="B34" t="s">
        <v>225</v>
      </c>
      <c r="C34" t="s">
        <v>226</v>
      </c>
      <c r="E34" t="s">
        <v>227</v>
      </c>
      <c r="F34" t="s">
        <v>28</v>
      </c>
      <c r="G34" t="s">
        <v>228</v>
      </c>
      <c r="H34" s="12" t="s">
        <v>229</v>
      </c>
      <c r="I34" s="1" t="s">
        <v>230</v>
      </c>
      <c r="L34" t="s">
        <v>231</v>
      </c>
    </row>
    <row r="35" spans="1:17" ht="25.5" x14ac:dyDescent="0.2">
      <c r="A35" s="3">
        <f t="shared" ref="A35:A66" si="1">A34+1</f>
        <v>34</v>
      </c>
      <c r="B35" t="s">
        <v>232</v>
      </c>
      <c r="C35" t="s">
        <v>233</v>
      </c>
      <c r="E35" t="s">
        <v>37</v>
      </c>
      <c r="F35" t="s">
        <v>74</v>
      </c>
      <c r="G35" t="s">
        <v>234</v>
      </c>
      <c r="H35" t="s">
        <v>235</v>
      </c>
      <c r="I35" s="1" t="s">
        <v>236</v>
      </c>
      <c r="L35" t="s">
        <v>237</v>
      </c>
    </row>
    <row r="36" spans="1:17" ht="25.5" x14ac:dyDescent="0.2">
      <c r="A36" s="3">
        <f t="shared" si="1"/>
        <v>35</v>
      </c>
      <c r="B36" t="s">
        <v>238</v>
      </c>
      <c r="C36" t="s">
        <v>239</v>
      </c>
      <c r="E36" t="s">
        <v>37</v>
      </c>
      <c r="F36" t="s">
        <v>59</v>
      </c>
      <c r="G36" t="s">
        <v>240</v>
      </c>
      <c r="H36" t="s">
        <v>241</v>
      </c>
      <c r="I36" s="1" t="s">
        <v>242</v>
      </c>
      <c r="L36" t="s">
        <v>243</v>
      </c>
    </row>
    <row r="37" spans="1:17" ht="25.5" x14ac:dyDescent="0.2">
      <c r="A37" s="3">
        <f t="shared" si="1"/>
        <v>36</v>
      </c>
      <c r="B37" t="s">
        <v>244</v>
      </c>
      <c r="C37" t="s">
        <v>245</v>
      </c>
      <c r="E37" t="s">
        <v>37</v>
      </c>
      <c r="F37" t="s">
        <v>19</v>
      </c>
      <c r="G37" t="s">
        <v>246</v>
      </c>
      <c r="H37" t="s">
        <v>247</v>
      </c>
      <c r="I37" s="1" t="s">
        <v>248</v>
      </c>
      <c r="K37" t="s">
        <v>249</v>
      </c>
      <c r="L37" t="s">
        <v>250</v>
      </c>
    </row>
    <row r="38" spans="1:17" ht="25.5" x14ac:dyDescent="0.2">
      <c r="A38" s="3">
        <f t="shared" si="1"/>
        <v>37</v>
      </c>
      <c r="B38" s="9" t="s">
        <v>251</v>
      </c>
      <c r="C38" s="9" t="s">
        <v>252</v>
      </c>
      <c r="D38" s="9"/>
      <c r="E38" s="9" t="s">
        <v>253</v>
      </c>
      <c r="F38" s="9" t="s">
        <v>59</v>
      </c>
      <c r="G38" s="9" t="s">
        <v>254</v>
      </c>
      <c r="H38" s="6" t="s">
        <v>255</v>
      </c>
      <c r="I38" s="10" t="s">
        <v>256</v>
      </c>
      <c r="J38" t="s">
        <v>11</v>
      </c>
      <c r="K38" s="9"/>
      <c r="L38" s="9" t="s">
        <v>257</v>
      </c>
    </row>
    <row r="39" spans="1:17" x14ac:dyDescent="0.2">
      <c r="A39" s="3">
        <f t="shared" si="1"/>
        <v>38</v>
      </c>
      <c r="B39" t="s">
        <v>258</v>
      </c>
      <c r="C39" t="s">
        <v>259</v>
      </c>
      <c r="E39" t="s">
        <v>37</v>
      </c>
      <c r="F39" t="s">
        <v>74</v>
      </c>
      <c r="G39" t="s">
        <v>260</v>
      </c>
      <c r="H39" t="s">
        <v>261</v>
      </c>
      <c r="I39" s="25">
        <v>96372101</v>
      </c>
      <c r="L39" t="s">
        <v>262</v>
      </c>
    </row>
    <row r="40" spans="1:17" ht="25.5" x14ac:dyDescent="0.2">
      <c r="A40" s="3">
        <f t="shared" si="1"/>
        <v>39</v>
      </c>
      <c r="B40" t="s">
        <v>263</v>
      </c>
      <c r="C40" t="s">
        <v>264</v>
      </c>
      <c r="E40" t="s">
        <v>37</v>
      </c>
      <c r="F40" t="s">
        <v>28</v>
      </c>
      <c r="G40" t="s">
        <v>265</v>
      </c>
      <c r="H40" s="12" t="s">
        <v>266</v>
      </c>
      <c r="I40" s="1" t="s">
        <v>267</v>
      </c>
      <c r="L40" t="s">
        <v>268</v>
      </c>
    </row>
    <row r="41" spans="1:17" ht="25.5" x14ac:dyDescent="0.2">
      <c r="A41" s="3">
        <f t="shared" si="1"/>
        <v>40</v>
      </c>
      <c r="B41" t="s">
        <v>269</v>
      </c>
      <c r="C41" t="s">
        <v>270</v>
      </c>
      <c r="E41" t="s">
        <v>37</v>
      </c>
      <c r="F41" t="s">
        <v>74</v>
      </c>
      <c r="G41" t="s">
        <v>271</v>
      </c>
      <c r="H41" t="s">
        <v>272</v>
      </c>
      <c r="I41" s="1" t="s">
        <v>273</v>
      </c>
      <c r="L41" t="s">
        <v>274</v>
      </c>
    </row>
    <row r="42" spans="1:17" ht="25.5" x14ac:dyDescent="0.2">
      <c r="A42" s="26">
        <f t="shared" si="1"/>
        <v>41</v>
      </c>
      <c r="B42" s="9" t="s">
        <v>275</v>
      </c>
      <c r="C42" s="9" t="s">
        <v>276</v>
      </c>
      <c r="D42" s="9"/>
      <c r="E42" s="9" t="s">
        <v>277</v>
      </c>
      <c r="F42" s="9" t="s">
        <v>59</v>
      </c>
      <c r="G42" s="9" t="s">
        <v>278</v>
      </c>
      <c r="H42" s="9" t="s">
        <v>279</v>
      </c>
      <c r="I42" s="10" t="s">
        <v>280</v>
      </c>
      <c r="J42" s="9" t="s">
        <v>11</v>
      </c>
      <c r="K42" s="9"/>
      <c r="L42" s="9" t="s">
        <v>281</v>
      </c>
      <c r="M42" s="9"/>
      <c r="N42" s="9"/>
      <c r="O42" s="9"/>
      <c r="P42" s="9"/>
      <c r="Q42" s="9"/>
    </row>
    <row r="43" spans="1:17" ht="25.5" x14ac:dyDescent="0.2">
      <c r="A43" s="26">
        <f t="shared" si="1"/>
        <v>42</v>
      </c>
      <c r="B43" s="9" t="s">
        <v>282</v>
      </c>
      <c r="C43" s="9" t="s">
        <v>283</v>
      </c>
      <c r="D43" s="9"/>
      <c r="E43" s="9" t="s">
        <v>284</v>
      </c>
      <c r="F43" s="9" t="s">
        <v>28</v>
      </c>
      <c r="G43" s="9" t="s">
        <v>285</v>
      </c>
      <c r="H43" s="6" t="s">
        <v>286</v>
      </c>
      <c r="I43" s="10" t="s">
        <v>287</v>
      </c>
      <c r="J43" s="9" t="s">
        <v>11</v>
      </c>
      <c r="K43" s="9"/>
      <c r="L43" s="9" t="s">
        <v>288</v>
      </c>
      <c r="M43" s="9"/>
      <c r="N43" s="9"/>
      <c r="O43" s="9"/>
      <c r="P43" s="9"/>
      <c r="Q43" s="9"/>
    </row>
    <row r="44" spans="1:17" ht="25.5" x14ac:dyDescent="0.2">
      <c r="A44" s="3">
        <f t="shared" si="1"/>
        <v>43</v>
      </c>
      <c r="B44" t="s">
        <v>289</v>
      </c>
      <c r="C44" t="s">
        <v>290</v>
      </c>
      <c r="E44" t="s">
        <v>291</v>
      </c>
      <c r="F44" t="s">
        <v>59</v>
      </c>
      <c r="G44" t="s">
        <v>292</v>
      </c>
      <c r="I44" s="1" t="s">
        <v>293</v>
      </c>
      <c r="L44" t="s">
        <v>294</v>
      </c>
    </row>
    <row r="45" spans="1:17" x14ac:dyDescent="0.2">
      <c r="A45" s="3">
        <f t="shared" si="1"/>
        <v>44</v>
      </c>
      <c r="B45" t="s">
        <v>295</v>
      </c>
      <c r="C45" t="s">
        <v>296</v>
      </c>
      <c r="E45" t="s">
        <v>297</v>
      </c>
      <c r="F45" t="s">
        <v>28</v>
      </c>
      <c r="G45" t="s">
        <v>298</v>
      </c>
      <c r="H45" t="s">
        <v>299</v>
      </c>
      <c r="I45" s="1" t="s">
        <v>300</v>
      </c>
      <c r="L45" t="s">
        <v>301</v>
      </c>
    </row>
    <row r="46" spans="1:17" ht="25.5" x14ac:dyDescent="0.2">
      <c r="A46" s="3">
        <f t="shared" si="1"/>
        <v>45</v>
      </c>
      <c r="B46" t="s">
        <v>302</v>
      </c>
      <c r="C46" t="s">
        <v>303</v>
      </c>
      <c r="E46" t="s">
        <v>37</v>
      </c>
      <c r="F46" t="s">
        <v>59</v>
      </c>
      <c r="G46" t="s">
        <v>304</v>
      </c>
      <c r="H46" t="s">
        <v>305</v>
      </c>
      <c r="I46" s="1" t="s">
        <v>306</v>
      </c>
      <c r="L46" t="s">
        <v>307</v>
      </c>
    </row>
    <row r="47" spans="1:17" ht="25.5" x14ac:dyDescent="0.2">
      <c r="A47" s="3">
        <f t="shared" si="1"/>
        <v>46</v>
      </c>
      <c r="B47" t="s">
        <v>308</v>
      </c>
      <c r="C47" t="s">
        <v>309</v>
      </c>
      <c r="E47" t="s">
        <v>310</v>
      </c>
      <c r="F47" t="s">
        <v>66</v>
      </c>
      <c r="G47" t="s">
        <v>311</v>
      </c>
      <c r="H47" t="s">
        <v>312</v>
      </c>
      <c r="I47" s="1" t="s">
        <v>313</v>
      </c>
      <c r="J47" t="s">
        <v>11</v>
      </c>
      <c r="L47" t="s">
        <v>314</v>
      </c>
    </row>
    <row r="48" spans="1:17" ht="25.5" x14ac:dyDescent="0.2">
      <c r="A48" s="3">
        <f t="shared" si="1"/>
        <v>47</v>
      </c>
      <c r="B48" t="s">
        <v>315</v>
      </c>
      <c r="C48" t="s">
        <v>316</v>
      </c>
      <c r="E48" t="s">
        <v>37</v>
      </c>
      <c r="F48" t="s">
        <v>59</v>
      </c>
      <c r="G48" t="s">
        <v>317</v>
      </c>
      <c r="H48" t="s">
        <v>318</v>
      </c>
      <c r="I48" s="1" t="s">
        <v>319</v>
      </c>
      <c r="L48" t="s">
        <v>320</v>
      </c>
    </row>
    <row r="49" spans="1:12" ht="25.5" x14ac:dyDescent="0.2">
      <c r="A49" s="3">
        <f t="shared" si="1"/>
        <v>48</v>
      </c>
      <c r="B49" t="s">
        <v>321</v>
      </c>
      <c r="C49" t="s">
        <v>322</v>
      </c>
      <c r="E49" t="s">
        <v>37</v>
      </c>
      <c r="F49" t="s">
        <v>74</v>
      </c>
      <c r="G49" t="s">
        <v>323</v>
      </c>
      <c r="H49" t="s">
        <v>324</v>
      </c>
      <c r="I49" s="1" t="s">
        <v>325</v>
      </c>
    </row>
    <row r="50" spans="1:12" x14ac:dyDescent="0.2">
      <c r="A50" s="3">
        <f t="shared" si="1"/>
        <v>49</v>
      </c>
      <c r="B50" t="s">
        <v>326</v>
      </c>
      <c r="C50" t="s">
        <v>327</v>
      </c>
      <c r="E50" t="s">
        <v>37</v>
      </c>
      <c r="F50" t="s">
        <v>59</v>
      </c>
      <c r="G50" t="s">
        <v>328</v>
      </c>
      <c r="H50" t="s">
        <v>329</v>
      </c>
      <c r="I50" s="1" t="s">
        <v>330</v>
      </c>
      <c r="L50" t="s">
        <v>326</v>
      </c>
    </row>
    <row r="51" spans="1:12" x14ac:dyDescent="0.2">
      <c r="A51" s="3">
        <f t="shared" si="1"/>
        <v>50</v>
      </c>
      <c r="B51" t="s">
        <v>331</v>
      </c>
      <c r="C51" t="s">
        <v>332</v>
      </c>
      <c r="E51" t="s">
        <v>37</v>
      </c>
      <c r="F51" t="s">
        <v>59</v>
      </c>
      <c r="G51" t="s">
        <v>333</v>
      </c>
      <c r="H51" t="s">
        <v>334</v>
      </c>
      <c r="I51" s="1" t="s">
        <v>335</v>
      </c>
      <c r="L51" t="s">
        <v>336</v>
      </c>
    </row>
    <row r="52" spans="1:12" x14ac:dyDescent="0.2">
      <c r="A52" s="3">
        <f t="shared" si="1"/>
        <v>51</v>
      </c>
      <c r="B52" t="s">
        <v>337</v>
      </c>
      <c r="C52" t="s">
        <v>338</v>
      </c>
      <c r="E52" t="s">
        <v>339</v>
      </c>
      <c r="F52" t="s">
        <v>340</v>
      </c>
      <c r="G52" t="s">
        <v>341</v>
      </c>
      <c r="H52" s="12" t="s">
        <v>342</v>
      </c>
      <c r="I52" s="1">
        <v>98737887</v>
      </c>
    </row>
    <row r="53" spans="1:12" ht="25.5" x14ac:dyDescent="0.2">
      <c r="A53" s="3">
        <f t="shared" si="1"/>
        <v>52</v>
      </c>
      <c r="B53" t="s">
        <v>343</v>
      </c>
      <c r="C53" t="s">
        <v>344</v>
      </c>
      <c r="E53" t="s">
        <v>37</v>
      </c>
      <c r="F53" t="s">
        <v>28</v>
      </c>
      <c r="G53" t="s">
        <v>345</v>
      </c>
      <c r="H53" t="s">
        <v>118</v>
      </c>
      <c r="I53" s="1" t="s">
        <v>346</v>
      </c>
      <c r="L53" t="s">
        <v>347</v>
      </c>
    </row>
    <row r="54" spans="1:12" ht="25.5" x14ac:dyDescent="0.2">
      <c r="A54" s="3">
        <f t="shared" si="1"/>
        <v>53</v>
      </c>
      <c r="B54" t="s">
        <v>349</v>
      </c>
      <c r="C54" t="s">
        <v>352</v>
      </c>
      <c r="E54" t="s">
        <v>353</v>
      </c>
      <c r="F54" t="s">
        <v>28</v>
      </c>
      <c r="G54" t="s">
        <v>354</v>
      </c>
      <c r="H54" t="s">
        <v>355</v>
      </c>
      <c r="I54" s="1" t="s">
        <v>356</v>
      </c>
    </row>
    <row r="55" spans="1:12" ht="25.5" x14ac:dyDescent="0.2">
      <c r="A55" s="3">
        <f t="shared" si="1"/>
        <v>54</v>
      </c>
      <c r="B55" t="s">
        <v>357</v>
      </c>
      <c r="C55" t="s">
        <v>358</v>
      </c>
      <c r="E55" t="s">
        <v>37</v>
      </c>
      <c r="F55" t="s">
        <v>74</v>
      </c>
      <c r="G55" t="s">
        <v>359</v>
      </c>
      <c r="H55" t="s">
        <v>360</v>
      </c>
      <c r="I55" s="1" t="s">
        <v>361</v>
      </c>
    </row>
    <row r="56" spans="1:12" ht="25.5" x14ac:dyDescent="0.2">
      <c r="A56" s="3">
        <f t="shared" si="1"/>
        <v>55</v>
      </c>
      <c r="B56" t="s">
        <v>362</v>
      </c>
      <c r="C56" t="s">
        <v>363</v>
      </c>
      <c r="E56" t="s">
        <v>213</v>
      </c>
      <c r="F56" t="s">
        <v>66</v>
      </c>
      <c r="G56" t="s">
        <v>364</v>
      </c>
      <c r="H56" t="s">
        <v>365</v>
      </c>
      <c r="I56" s="1" t="s">
        <v>366</v>
      </c>
      <c r="L56" t="s">
        <v>367</v>
      </c>
    </row>
    <row r="57" spans="1:12" ht="25.5" x14ac:dyDescent="0.2">
      <c r="A57" s="3">
        <f t="shared" si="1"/>
        <v>56</v>
      </c>
      <c r="B57" t="s">
        <v>368</v>
      </c>
      <c r="C57" t="s">
        <v>369</v>
      </c>
      <c r="E57" t="s">
        <v>370</v>
      </c>
      <c r="F57" t="s">
        <v>59</v>
      </c>
      <c r="G57" t="s">
        <v>371</v>
      </c>
      <c r="H57" t="s">
        <v>372</v>
      </c>
      <c r="I57" s="1" t="s">
        <v>373</v>
      </c>
      <c r="J57" t="s">
        <v>11</v>
      </c>
      <c r="L57" t="s">
        <v>374</v>
      </c>
    </row>
    <row r="58" spans="1:12" ht="25.5" x14ac:dyDescent="0.2">
      <c r="A58" s="3">
        <f t="shared" si="1"/>
        <v>57</v>
      </c>
      <c r="B58" t="s">
        <v>375</v>
      </c>
      <c r="C58" t="s">
        <v>376</v>
      </c>
      <c r="E58" t="s">
        <v>37</v>
      </c>
      <c r="F58" t="s">
        <v>19</v>
      </c>
      <c r="G58" t="s">
        <v>377</v>
      </c>
      <c r="H58" t="s">
        <v>378</v>
      </c>
      <c r="I58" s="1" t="s">
        <v>379</v>
      </c>
      <c r="L58" t="s">
        <v>380</v>
      </c>
    </row>
    <row r="59" spans="1:12" ht="1.5" customHeight="1" x14ac:dyDescent="0.2">
      <c r="A59" s="3">
        <f t="shared" si="1"/>
        <v>58</v>
      </c>
      <c r="B59" t="s">
        <v>381</v>
      </c>
      <c r="C59" t="s">
        <v>382</v>
      </c>
      <c r="E59" t="s">
        <v>37</v>
      </c>
      <c r="F59" t="s">
        <v>66</v>
      </c>
      <c r="G59" t="s">
        <v>383</v>
      </c>
      <c r="H59" s="12" t="s">
        <v>48</v>
      </c>
      <c r="I59" s="1" t="s">
        <v>384</v>
      </c>
      <c r="L59" t="s">
        <v>385</v>
      </c>
    </row>
    <row r="60" spans="1:12" ht="25.5" x14ac:dyDescent="0.2">
      <c r="A60" s="3">
        <f t="shared" si="1"/>
        <v>59</v>
      </c>
      <c r="B60" t="s">
        <v>386</v>
      </c>
      <c r="C60" t="s">
        <v>387</v>
      </c>
      <c r="E60" t="s">
        <v>388</v>
      </c>
      <c r="F60" t="s">
        <v>59</v>
      </c>
      <c r="G60" t="s">
        <v>389</v>
      </c>
      <c r="H60" t="s">
        <v>390</v>
      </c>
      <c r="I60" s="1" t="s">
        <v>391</v>
      </c>
      <c r="J60" t="s">
        <v>11</v>
      </c>
      <c r="L60" t="s">
        <v>392</v>
      </c>
    </row>
    <row r="61" spans="1:12" ht="25.5" x14ac:dyDescent="0.2">
      <c r="A61" s="3">
        <f t="shared" si="1"/>
        <v>60</v>
      </c>
      <c r="B61" t="s">
        <v>393</v>
      </c>
      <c r="C61" t="s">
        <v>394</v>
      </c>
      <c r="E61" t="s">
        <v>395</v>
      </c>
      <c r="F61" t="s">
        <v>59</v>
      </c>
      <c r="G61" t="s">
        <v>396</v>
      </c>
      <c r="I61" s="1" t="s">
        <v>397</v>
      </c>
      <c r="K61" t="s">
        <v>398</v>
      </c>
      <c r="L61" t="s">
        <v>399</v>
      </c>
    </row>
    <row r="62" spans="1:12" ht="38.25" x14ac:dyDescent="0.2">
      <c r="A62" s="3">
        <f t="shared" si="1"/>
        <v>61</v>
      </c>
      <c r="B62" t="s">
        <v>400</v>
      </c>
      <c r="C62" t="s">
        <v>401</v>
      </c>
      <c r="E62" t="s">
        <v>37</v>
      </c>
      <c r="F62" t="s">
        <v>28</v>
      </c>
      <c r="G62" t="s">
        <v>402</v>
      </c>
      <c r="I62" s="1" t="s">
        <v>403</v>
      </c>
      <c r="K62" t="s">
        <v>404</v>
      </c>
      <c r="L62" t="s">
        <v>405</v>
      </c>
    </row>
    <row r="63" spans="1:12" ht="25.5" x14ac:dyDescent="0.2">
      <c r="A63" s="3">
        <f t="shared" si="1"/>
        <v>62</v>
      </c>
      <c r="B63" t="s">
        <v>406</v>
      </c>
      <c r="C63" t="s">
        <v>408</v>
      </c>
      <c r="E63" t="s">
        <v>409</v>
      </c>
      <c r="F63" t="s">
        <v>66</v>
      </c>
      <c r="G63" t="s">
        <v>410</v>
      </c>
      <c r="H63" t="s">
        <v>411</v>
      </c>
      <c r="I63" s="1">
        <v>97436216</v>
      </c>
    </row>
    <row r="64" spans="1:12" ht="38.25" x14ac:dyDescent="0.2">
      <c r="A64" s="3">
        <f t="shared" si="1"/>
        <v>63</v>
      </c>
      <c r="B64" t="s">
        <v>412</v>
      </c>
      <c r="C64" t="s">
        <v>413</v>
      </c>
      <c r="E64" t="s">
        <v>414</v>
      </c>
      <c r="F64" t="s">
        <v>415</v>
      </c>
      <c r="G64" t="s">
        <v>416</v>
      </c>
      <c r="H64" s="12"/>
      <c r="I64" s="1" t="s">
        <v>417</v>
      </c>
      <c r="L64" t="s">
        <v>418</v>
      </c>
    </row>
    <row r="65" spans="1:17" ht="38.25" x14ac:dyDescent="0.2">
      <c r="A65" s="3">
        <f t="shared" si="1"/>
        <v>64</v>
      </c>
      <c r="B65" t="s">
        <v>419</v>
      </c>
      <c r="C65" t="s">
        <v>420</v>
      </c>
      <c r="E65" t="s">
        <v>37</v>
      </c>
      <c r="F65" t="s">
        <v>19</v>
      </c>
      <c r="G65" t="s">
        <v>421</v>
      </c>
      <c r="H65" t="s">
        <v>422</v>
      </c>
      <c r="I65" s="1" t="s">
        <v>423</v>
      </c>
      <c r="J65" t="s">
        <v>11</v>
      </c>
      <c r="K65" t="s">
        <v>424</v>
      </c>
    </row>
    <row r="66" spans="1:17" ht="25.5" x14ac:dyDescent="0.2">
      <c r="A66" s="3">
        <f t="shared" si="1"/>
        <v>65</v>
      </c>
      <c r="B66" t="s">
        <v>425</v>
      </c>
      <c r="C66" t="s">
        <v>426</v>
      </c>
      <c r="E66" t="s">
        <v>37</v>
      </c>
      <c r="F66" t="s">
        <v>74</v>
      </c>
      <c r="G66" t="s">
        <v>427</v>
      </c>
      <c r="H66" t="s">
        <v>428</v>
      </c>
      <c r="I66" s="1" t="s">
        <v>429</v>
      </c>
      <c r="L66" t="s">
        <v>430</v>
      </c>
    </row>
    <row r="67" spans="1:17" x14ac:dyDescent="0.2">
      <c r="A67" s="3">
        <f t="shared" ref="A67:A87" si="2">A66+1</f>
        <v>66</v>
      </c>
      <c r="B67" t="s">
        <v>432</v>
      </c>
      <c r="C67" t="s">
        <v>433</v>
      </c>
      <c r="E67" t="s">
        <v>37</v>
      </c>
      <c r="F67" t="s">
        <v>66</v>
      </c>
      <c r="G67" t="s">
        <v>434</v>
      </c>
      <c r="H67" s="12" t="s">
        <v>435</v>
      </c>
      <c r="I67" s="1">
        <v>91721978</v>
      </c>
      <c r="L67" t="s">
        <v>436</v>
      </c>
    </row>
    <row r="68" spans="1:17" ht="25.5" x14ac:dyDescent="0.2">
      <c r="A68" s="3">
        <f t="shared" si="2"/>
        <v>67</v>
      </c>
      <c r="B68" t="s">
        <v>437</v>
      </c>
      <c r="C68" t="s">
        <v>438</v>
      </c>
      <c r="E68" t="s">
        <v>439</v>
      </c>
      <c r="F68" t="s">
        <v>74</v>
      </c>
      <c r="G68" s="2" t="s">
        <v>440</v>
      </c>
      <c r="H68" t="s">
        <v>441</v>
      </c>
      <c r="I68" s="1" t="s">
        <v>442</v>
      </c>
    </row>
    <row r="69" spans="1:17" ht="25.5" x14ac:dyDescent="0.2">
      <c r="A69" s="3">
        <f t="shared" si="2"/>
        <v>68</v>
      </c>
      <c r="B69" t="s">
        <v>444</v>
      </c>
      <c r="C69" t="s">
        <v>445</v>
      </c>
      <c r="E69" t="s">
        <v>37</v>
      </c>
      <c r="F69" t="s">
        <v>66</v>
      </c>
      <c r="G69" t="s">
        <v>446</v>
      </c>
      <c r="H69" s="12" t="s">
        <v>431</v>
      </c>
      <c r="I69" s="1" t="s">
        <v>447</v>
      </c>
      <c r="L69" t="s">
        <v>448</v>
      </c>
    </row>
    <row r="70" spans="1:17" ht="25.5" x14ac:dyDescent="0.2">
      <c r="A70" s="3">
        <f t="shared" si="2"/>
        <v>69</v>
      </c>
      <c r="B70" t="s">
        <v>449</v>
      </c>
      <c r="C70" t="s">
        <v>450</v>
      </c>
      <c r="E70" t="s">
        <v>37</v>
      </c>
      <c r="F70" t="s">
        <v>28</v>
      </c>
      <c r="G70" t="s">
        <v>451</v>
      </c>
      <c r="I70" s="1" t="s">
        <v>452</v>
      </c>
      <c r="L70" t="s">
        <v>453</v>
      </c>
    </row>
    <row r="71" spans="1:17" ht="25.5" x14ac:dyDescent="0.2">
      <c r="A71" s="3">
        <f t="shared" si="2"/>
        <v>70</v>
      </c>
      <c r="B71" t="s">
        <v>455</v>
      </c>
      <c r="C71" t="s">
        <v>457</v>
      </c>
      <c r="E71" t="s">
        <v>458</v>
      </c>
      <c r="F71" t="s">
        <v>66</v>
      </c>
      <c r="G71" t="s">
        <v>459</v>
      </c>
      <c r="H71" s="12" t="s">
        <v>460</v>
      </c>
      <c r="I71" s="1">
        <v>94230116</v>
      </c>
      <c r="L71" t="s">
        <v>461</v>
      </c>
    </row>
    <row r="72" spans="1:17" x14ac:dyDescent="0.2">
      <c r="A72" s="3">
        <f t="shared" si="2"/>
        <v>71</v>
      </c>
      <c r="B72" t="s">
        <v>462</v>
      </c>
      <c r="C72" t="s">
        <v>463</v>
      </c>
      <c r="E72" t="s">
        <v>37</v>
      </c>
      <c r="F72" t="s">
        <v>59</v>
      </c>
      <c r="G72" t="s">
        <v>464</v>
      </c>
      <c r="H72" t="s">
        <v>465</v>
      </c>
      <c r="I72" s="1" t="s">
        <v>466</v>
      </c>
    </row>
    <row r="73" spans="1:17" ht="25.5" x14ac:dyDescent="0.2">
      <c r="A73" s="3">
        <f t="shared" si="2"/>
        <v>72</v>
      </c>
      <c r="B73" t="s">
        <v>467</v>
      </c>
      <c r="C73" t="s">
        <v>468</v>
      </c>
      <c r="E73" t="s">
        <v>37</v>
      </c>
      <c r="F73" t="s">
        <v>59</v>
      </c>
      <c r="G73" t="s">
        <v>469</v>
      </c>
      <c r="H73" t="s">
        <v>470</v>
      </c>
      <c r="I73" s="1" t="s">
        <v>471</v>
      </c>
      <c r="L73" t="s">
        <v>472</v>
      </c>
    </row>
    <row r="74" spans="1:17" x14ac:dyDescent="0.2">
      <c r="A74" s="3">
        <f t="shared" si="2"/>
        <v>73</v>
      </c>
      <c r="B74" t="s">
        <v>473</v>
      </c>
      <c r="C74" t="s">
        <v>474</v>
      </c>
      <c r="E74" t="s">
        <v>475</v>
      </c>
      <c r="F74" t="s">
        <v>28</v>
      </c>
      <c r="G74" t="s">
        <v>476</v>
      </c>
      <c r="H74" t="s">
        <v>477</v>
      </c>
      <c r="I74" s="1" t="s">
        <v>478</v>
      </c>
      <c r="L74" t="s">
        <v>479</v>
      </c>
    </row>
    <row r="75" spans="1:17" ht="25.5" x14ac:dyDescent="0.2">
      <c r="A75" s="26">
        <f t="shared" si="2"/>
        <v>74</v>
      </c>
      <c r="B75" s="9" t="s">
        <v>480</v>
      </c>
      <c r="C75" s="9" t="s">
        <v>481</v>
      </c>
      <c r="D75" s="9"/>
      <c r="E75" s="9" t="s">
        <v>482</v>
      </c>
      <c r="F75" s="9" t="s">
        <v>74</v>
      </c>
      <c r="G75" s="9" t="s">
        <v>483</v>
      </c>
      <c r="H75" s="9" t="s">
        <v>484</v>
      </c>
      <c r="I75" s="10" t="s">
        <v>485</v>
      </c>
      <c r="J75" s="9"/>
      <c r="K75" s="9"/>
      <c r="L75" s="9" t="s">
        <v>486</v>
      </c>
      <c r="M75" s="9"/>
      <c r="N75" s="9"/>
      <c r="O75" s="9"/>
      <c r="P75" s="9"/>
      <c r="Q75" s="9"/>
    </row>
    <row r="76" spans="1:17" x14ac:dyDescent="0.2">
      <c r="A76" s="3">
        <f t="shared" si="2"/>
        <v>75</v>
      </c>
      <c r="B76" t="s">
        <v>487</v>
      </c>
      <c r="C76" t="s">
        <v>489</v>
      </c>
      <c r="E76" t="s">
        <v>490</v>
      </c>
      <c r="F76" t="s">
        <v>490</v>
      </c>
      <c r="G76" t="s">
        <v>491</v>
      </c>
      <c r="I76" s="1"/>
      <c r="J76" t="s">
        <v>11</v>
      </c>
      <c r="L76" t="s">
        <v>492</v>
      </c>
    </row>
    <row r="77" spans="1:17" ht="25.5" x14ac:dyDescent="0.2">
      <c r="A77" s="3">
        <f t="shared" si="2"/>
        <v>76</v>
      </c>
      <c r="B77" t="s">
        <v>493</v>
      </c>
      <c r="C77" t="s">
        <v>495</v>
      </c>
      <c r="E77" t="s">
        <v>496</v>
      </c>
      <c r="F77" t="s">
        <v>415</v>
      </c>
      <c r="G77" t="s">
        <v>497</v>
      </c>
      <c r="H77" s="12"/>
      <c r="I77" s="1" t="s">
        <v>498</v>
      </c>
      <c r="L77" t="s">
        <v>499</v>
      </c>
    </row>
    <row r="78" spans="1:17" ht="25.5" x14ac:dyDescent="0.2">
      <c r="A78" s="26">
        <f t="shared" si="2"/>
        <v>77</v>
      </c>
      <c r="B78" s="9" t="s">
        <v>500</v>
      </c>
      <c r="C78" s="9" t="s">
        <v>501</v>
      </c>
      <c r="D78" s="9"/>
      <c r="E78" s="9" t="s">
        <v>502</v>
      </c>
      <c r="F78" s="9" t="s">
        <v>66</v>
      </c>
      <c r="G78" s="9" t="s">
        <v>503</v>
      </c>
      <c r="H78" s="9" t="s">
        <v>137</v>
      </c>
      <c r="I78" s="10" t="s">
        <v>504</v>
      </c>
      <c r="J78" s="9" t="s">
        <v>11</v>
      </c>
      <c r="K78" s="9"/>
      <c r="L78" s="9" t="s">
        <v>505</v>
      </c>
      <c r="M78" s="9"/>
      <c r="N78" s="9"/>
      <c r="O78" s="9"/>
      <c r="P78" s="9"/>
      <c r="Q78" s="9"/>
    </row>
    <row r="79" spans="1:17" ht="25.5" x14ac:dyDescent="0.2">
      <c r="A79" s="3">
        <f t="shared" si="2"/>
        <v>78</v>
      </c>
      <c r="B79" t="s">
        <v>506</v>
      </c>
      <c r="C79" t="s">
        <v>507</v>
      </c>
      <c r="E79" t="s">
        <v>37</v>
      </c>
      <c r="F79" t="s">
        <v>74</v>
      </c>
      <c r="G79" t="s">
        <v>508</v>
      </c>
      <c r="H79" t="s">
        <v>509</v>
      </c>
      <c r="I79" s="1" t="s">
        <v>510</v>
      </c>
      <c r="L79" t="s">
        <v>511</v>
      </c>
    </row>
    <row r="80" spans="1:17" x14ac:dyDescent="0.2">
      <c r="A80" s="3">
        <f t="shared" si="2"/>
        <v>79</v>
      </c>
      <c r="B80" t="s">
        <v>512</v>
      </c>
      <c r="C80" t="s">
        <v>513</v>
      </c>
      <c r="E80" t="s">
        <v>37</v>
      </c>
      <c r="F80" t="s">
        <v>74</v>
      </c>
      <c r="G80" t="s">
        <v>514</v>
      </c>
      <c r="H80" t="s">
        <v>515</v>
      </c>
      <c r="I80" s="1" t="s">
        <v>516</v>
      </c>
      <c r="L80" t="s">
        <v>517</v>
      </c>
    </row>
    <row r="81" spans="1:17" ht="25.5" x14ac:dyDescent="0.2">
      <c r="A81" s="3">
        <f t="shared" si="2"/>
        <v>80</v>
      </c>
      <c r="B81" t="s">
        <v>518</v>
      </c>
      <c r="C81" t="s">
        <v>519</v>
      </c>
      <c r="E81" t="s">
        <v>37</v>
      </c>
      <c r="F81" t="s">
        <v>74</v>
      </c>
      <c r="G81" t="s">
        <v>520</v>
      </c>
      <c r="H81" t="s">
        <v>521</v>
      </c>
      <c r="I81" s="1" t="s">
        <v>522</v>
      </c>
      <c r="L81" t="s">
        <v>523</v>
      </c>
    </row>
    <row r="82" spans="1:17" ht="25.5" x14ac:dyDescent="0.2">
      <c r="A82" s="3">
        <f t="shared" si="2"/>
        <v>81</v>
      </c>
      <c r="B82" t="s">
        <v>524</v>
      </c>
      <c r="C82" t="s">
        <v>525</v>
      </c>
      <c r="E82" t="s">
        <v>297</v>
      </c>
      <c r="F82" t="s">
        <v>74</v>
      </c>
      <c r="G82" t="s">
        <v>526</v>
      </c>
      <c r="H82" s="12" t="s">
        <v>527</v>
      </c>
      <c r="I82" s="1" t="s">
        <v>528</v>
      </c>
      <c r="L82" t="s">
        <v>529</v>
      </c>
    </row>
    <row r="83" spans="1:17" ht="25.5" x14ac:dyDescent="0.2">
      <c r="A83" s="3">
        <f t="shared" si="2"/>
        <v>82</v>
      </c>
      <c r="B83" t="s">
        <v>530</v>
      </c>
      <c r="C83" t="s">
        <v>531</v>
      </c>
      <c r="E83" t="s">
        <v>37</v>
      </c>
      <c r="F83" t="s">
        <v>19</v>
      </c>
      <c r="G83" t="s">
        <v>532</v>
      </c>
      <c r="I83" s="1" t="s">
        <v>533</v>
      </c>
      <c r="L83" t="s">
        <v>534</v>
      </c>
    </row>
    <row r="84" spans="1:17" ht="25.5" x14ac:dyDescent="0.2">
      <c r="A84" s="3">
        <f t="shared" si="2"/>
        <v>83</v>
      </c>
      <c r="B84" t="s">
        <v>535</v>
      </c>
      <c r="C84" t="s">
        <v>536</v>
      </c>
      <c r="E84" t="s">
        <v>537</v>
      </c>
      <c r="F84" t="s">
        <v>74</v>
      </c>
      <c r="G84" t="s">
        <v>538</v>
      </c>
      <c r="H84" t="s">
        <v>539</v>
      </c>
      <c r="I84" s="1" t="s">
        <v>540</v>
      </c>
      <c r="J84" t="s">
        <v>11</v>
      </c>
      <c r="K84" t="s">
        <v>541</v>
      </c>
    </row>
    <row r="85" spans="1:17" ht="38.25" x14ac:dyDescent="0.2">
      <c r="A85" s="21">
        <f t="shared" si="2"/>
        <v>84</v>
      </c>
      <c r="B85" s="17" t="s">
        <v>542</v>
      </c>
      <c r="C85" s="17" t="s">
        <v>543</v>
      </c>
      <c r="D85" s="17"/>
      <c r="E85" s="17" t="s">
        <v>37</v>
      </c>
      <c r="F85" s="17" t="s">
        <v>74</v>
      </c>
      <c r="G85" s="17" t="s">
        <v>544</v>
      </c>
      <c r="H85" s="12" t="s">
        <v>454</v>
      </c>
      <c r="I85" s="15" t="s">
        <v>545</v>
      </c>
      <c r="J85" s="17"/>
      <c r="K85" s="17" t="s">
        <v>546</v>
      </c>
      <c r="L85" s="17" t="s">
        <v>547</v>
      </c>
      <c r="M85" s="17"/>
      <c r="N85" s="17"/>
      <c r="O85" s="17"/>
      <c r="P85" s="17"/>
      <c r="Q85" s="17"/>
    </row>
    <row r="86" spans="1:17" ht="25.5" x14ac:dyDescent="0.2">
      <c r="A86" s="3">
        <f t="shared" si="2"/>
        <v>85</v>
      </c>
      <c r="B86" t="s">
        <v>548</v>
      </c>
      <c r="C86" t="s">
        <v>550</v>
      </c>
      <c r="E86" t="s">
        <v>551</v>
      </c>
      <c r="F86" t="s">
        <v>551</v>
      </c>
      <c r="G86" t="s">
        <v>552</v>
      </c>
      <c r="H86" t="s">
        <v>553</v>
      </c>
      <c r="I86" s="1">
        <v>90309633</v>
      </c>
      <c r="J86" t="s">
        <v>11</v>
      </c>
    </row>
    <row r="87" spans="1:17" ht="25.5" x14ac:dyDescent="0.2">
      <c r="A87" s="3">
        <f t="shared" si="2"/>
        <v>86</v>
      </c>
      <c r="B87" t="s">
        <v>554</v>
      </c>
      <c r="C87" t="s">
        <v>555</v>
      </c>
      <c r="E87" t="s">
        <v>556</v>
      </c>
      <c r="F87" t="s">
        <v>59</v>
      </c>
      <c r="G87" t="s">
        <v>557</v>
      </c>
      <c r="H87" t="s">
        <v>558</v>
      </c>
      <c r="I87" s="1" t="s">
        <v>559</v>
      </c>
      <c r="J87" t="s">
        <v>11</v>
      </c>
      <c r="L87" t="s">
        <v>560</v>
      </c>
    </row>
    <row r="88" spans="1:17" ht="25.5" x14ac:dyDescent="0.2">
      <c r="A88" s="3"/>
      <c r="B88" t="s">
        <v>561</v>
      </c>
      <c r="C88" t="s">
        <v>562</v>
      </c>
      <c r="E88" t="s">
        <v>551</v>
      </c>
      <c r="F88" t="s">
        <v>551</v>
      </c>
      <c r="G88" t="s">
        <v>563</v>
      </c>
      <c r="H88" t="s">
        <v>553</v>
      </c>
      <c r="I88" s="1">
        <v>90628945</v>
      </c>
      <c r="J88" t="s">
        <v>11</v>
      </c>
    </row>
    <row r="89" spans="1:17" x14ac:dyDescent="0.2">
      <c r="A89" s="3"/>
      <c r="B89" t="s">
        <v>564</v>
      </c>
      <c r="C89" t="s">
        <v>566</v>
      </c>
      <c r="E89" t="s">
        <v>567</v>
      </c>
      <c r="F89" t="s">
        <v>66</v>
      </c>
      <c r="G89" t="s">
        <v>568</v>
      </c>
      <c r="H89" t="s">
        <v>569</v>
      </c>
      <c r="I89" s="1">
        <v>97110003</v>
      </c>
      <c r="J89" t="s">
        <v>11</v>
      </c>
    </row>
    <row r="90" spans="1:17" ht="25.5" x14ac:dyDescent="0.2">
      <c r="A90" s="3"/>
      <c r="B90" t="s">
        <v>570</v>
      </c>
      <c r="C90" t="s">
        <v>571</v>
      </c>
      <c r="E90" t="s">
        <v>572</v>
      </c>
      <c r="F90" t="s">
        <v>28</v>
      </c>
      <c r="G90" s="2" t="s">
        <v>573</v>
      </c>
      <c r="H90" t="s">
        <v>355</v>
      </c>
      <c r="I90" s="1">
        <v>98475135</v>
      </c>
      <c r="J90" t="s">
        <v>11</v>
      </c>
    </row>
    <row r="91" spans="1:17" ht="25.5" x14ac:dyDescent="0.2">
      <c r="A91" s="3"/>
      <c r="B91" t="s">
        <v>574</v>
      </c>
      <c r="C91" t="s">
        <v>575</v>
      </c>
      <c r="E91" t="s">
        <v>576</v>
      </c>
      <c r="F91" t="s">
        <v>19</v>
      </c>
      <c r="G91" s="2" t="s">
        <v>577</v>
      </c>
      <c r="H91" t="s">
        <v>578</v>
      </c>
      <c r="I91" s="1">
        <v>97887105</v>
      </c>
    </row>
    <row r="92" spans="1:17" x14ac:dyDescent="0.2">
      <c r="A92" s="3"/>
      <c r="B92" t="s">
        <v>579</v>
      </c>
      <c r="C92" t="s">
        <v>580</v>
      </c>
      <c r="E92" t="s">
        <v>37</v>
      </c>
      <c r="F92" t="s">
        <v>59</v>
      </c>
      <c r="G92" t="s">
        <v>581</v>
      </c>
      <c r="H92" t="s">
        <v>539</v>
      </c>
      <c r="I92" s="1">
        <v>85224648</v>
      </c>
    </row>
    <row r="93" spans="1:17" x14ac:dyDescent="0.2">
      <c r="A93" s="3"/>
      <c r="B93" t="s">
        <v>582</v>
      </c>
      <c r="C93" t="s">
        <v>583</v>
      </c>
      <c r="E93" t="s">
        <v>37</v>
      </c>
      <c r="F93" t="s">
        <v>59</v>
      </c>
      <c r="G93" t="s">
        <v>584</v>
      </c>
      <c r="H93" t="s">
        <v>348</v>
      </c>
      <c r="I93" s="1"/>
    </row>
    <row r="94" spans="1:17" ht="25.5" x14ac:dyDescent="0.2">
      <c r="A94" s="3"/>
      <c r="B94" t="s">
        <v>585</v>
      </c>
      <c r="C94" t="s">
        <v>586</v>
      </c>
      <c r="E94" t="s">
        <v>587</v>
      </c>
      <c r="F94" t="s">
        <v>19</v>
      </c>
      <c r="G94" s="2" t="s">
        <v>588</v>
      </c>
      <c r="H94" t="s">
        <v>589</v>
      </c>
      <c r="I94" s="1"/>
    </row>
    <row r="95" spans="1:17" ht="25.5" x14ac:dyDescent="0.2">
      <c r="A95" s="3"/>
      <c r="B95" t="s">
        <v>590</v>
      </c>
      <c r="C95" t="s">
        <v>591</v>
      </c>
      <c r="E95" t="s">
        <v>592</v>
      </c>
      <c r="F95" t="s">
        <v>19</v>
      </c>
      <c r="I95" s="1"/>
    </row>
    <row r="96" spans="1:17" ht="25.5" x14ac:dyDescent="0.2">
      <c r="A96" s="3">
        <v>10</v>
      </c>
      <c r="B96" t="s">
        <v>593</v>
      </c>
      <c r="C96" t="s">
        <v>594</v>
      </c>
      <c r="E96" t="s">
        <v>592</v>
      </c>
      <c r="F96" t="s">
        <v>59</v>
      </c>
      <c r="G96" t="s">
        <v>595</v>
      </c>
      <c r="I96" s="1">
        <v>96558870</v>
      </c>
    </row>
    <row r="97" spans="1:11" ht="25.5" x14ac:dyDescent="0.2">
      <c r="A97" s="3">
        <v>11</v>
      </c>
      <c r="B97" t="s">
        <v>596</v>
      </c>
      <c r="C97" t="s">
        <v>597</v>
      </c>
      <c r="E97" t="s">
        <v>598</v>
      </c>
      <c r="F97" t="s">
        <v>19</v>
      </c>
      <c r="G97" t="s">
        <v>599</v>
      </c>
      <c r="H97" t="s">
        <v>600</v>
      </c>
      <c r="I97" s="1" t="s">
        <v>601</v>
      </c>
    </row>
    <row r="98" spans="1:11" ht="25.5" x14ac:dyDescent="0.2">
      <c r="A98" s="3">
        <v>12</v>
      </c>
      <c r="C98" t="s">
        <v>602</v>
      </c>
      <c r="E98" t="s">
        <v>592</v>
      </c>
      <c r="F98" t="s">
        <v>19</v>
      </c>
      <c r="I98" s="1"/>
    </row>
    <row r="99" spans="1:11" ht="25.5" x14ac:dyDescent="0.2">
      <c r="A99" s="3">
        <v>13</v>
      </c>
      <c r="B99" t="s">
        <v>603</v>
      </c>
      <c r="C99" t="s">
        <v>604</v>
      </c>
      <c r="E99" t="s">
        <v>598</v>
      </c>
      <c r="F99" t="s">
        <v>59</v>
      </c>
      <c r="G99" t="s">
        <v>605</v>
      </c>
      <c r="H99" t="s">
        <v>606</v>
      </c>
      <c r="I99" s="1">
        <v>98299749</v>
      </c>
    </row>
    <row r="100" spans="1:11" ht="28.5" customHeight="1" x14ac:dyDescent="0.2">
      <c r="A100" s="3">
        <v>14</v>
      </c>
      <c r="B100" t="s">
        <v>607</v>
      </c>
      <c r="C100" t="s">
        <v>608</v>
      </c>
      <c r="E100" t="s">
        <v>37</v>
      </c>
      <c r="F100" t="s">
        <v>28</v>
      </c>
      <c r="G100" t="s">
        <v>609</v>
      </c>
      <c r="H100" t="s">
        <v>610</v>
      </c>
      <c r="I100" s="1"/>
    </row>
    <row r="101" spans="1:11" ht="28.5" customHeight="1" x14ac:dyDescent="0.2">
      <c r="A101" s="3">
        <v>15</v>
      </c>
      <c r="B101" t="s">
        <v>611</v>
      </c>
      <c r="C101" t="s">
        <v>612</v>
      </c>
      <c r="E101" t="s">
        <v>37</v>
      </c>
      <c r="F101" t="s">
        <v>59</v>
      </c>
      <c r="G101" t="s">
        <v>613</v>
      </c>
      <c r="I101" s="1"/>
      <c r="K101" t="s">
        <v>614</v>
      </c>
    </row>
    <row r="102" spans="1:11" ht="28.5" customHeight="1" x14ac:dyDescent="0.2">
      <c r="A102" s="3">
        <v>16</v>
      </c>
      <c r="B102" t="s">
        <v>615</v>
      </c>
      <c r="C102" t="s">
        <v>616</v>
      </c>
      <c r="E102" t="s">
        <v>598</v>
      </c>
      <c r="F102" t="s">
        <v>59</v>
      </c>
      <c r="G102" t="s">
        <v>617</v>
      </c>
      <c r="I102" s="1">
        <v>98240439</v>
      </c>
    </row>
    <row r="103" spans="1:11" ht="28.5" customHeight="1" x14ac:dyDescent="0.2">
      <c r="A103" s="3">
        <v>17</v>
      </c>
      <c r="B103" t="s">
        <v>618</v>
      </c>
      <c r="C103" t="s">
        <v>619</v>
      </c>
      <c r="E103" t="s">
        <v>620</v>
      </c>
      <c r="F103" t="s">
        <v>28</v>
      </c>
      <c r="G103" t="s">
        <v>621</v>
      </c>
      <c r="I103" s="1">
        <v>98731901</v>
      </c>
      <c r="K103" t="s">
        <v>622</v>
      </c>
    </row>
    <row r="104" spans="1:11" ht="28.5" customHeight="1" x14ac:dyDescent="0.2">
      <c r="A104" s="3">
        <v>18</v>
      </c>
      <c r="B104" t="s">
        <v>623</v>
      </c>
      <c r="C104" t="s">
        <v>624</v>
      </c>
      <c r="E104" t="s">
        <v>620</v>
      </c>
      <c r="F104" t="s">
        <v>19</v>
      </c>
      <c r="G104" t="s">
        <v>625</v>
      </c>
      <c r="I104" s="1">
        <v>91764430</v>
      </c>
      <c r="K104" t="s">
        <v>626</v>
      </c>
    </row>
    <row r="105" spans="1:11" ht="28.5" customHeight="1" x14ac:dyDescent="0.2">
      <c r="A105" s="3">
        <v>19</v>
      </c>
      <c r="B105" t="s">
        <v>627</v>
      </c>
      <c r="C105" t="s">
        <v>629</v>
      </c>
      <c r="E105" t="s">
        <v>620</v>
      </c>
      <c r="F105" t="s">
        <v>19</v>
      </c>
      <c r="G105" t="s">
        <v>630</v>
      </c>
      <c r="I105" s="1">
        <v>97243073</v>
      </c>
      <c r="K105" t="s">
        <v>626</v>
      </c>
    </row>
    <row r="106" spans="1:11" ht="28.5" customHeight="1" x14ac:dyDescent="0.2">
      <c r="A106" s="3">
        <v>20</v>
      </c>
      <c r="I106" s="1"/>
    </row>
    <row r="107" spans="1:11" ht="28.5" customHeight="1" x14ac:dyDescent="0.2">
      <c r="A107" s="3"/>
      <c r="I107" s="1"/>
    </row>
    <row r="108" spans="1:11" ht="28.5" customHeight="1" x14ac:dyDescent="0.2">
      <c r="A108" s="3"/>
      <c r="I108" s="1"/>
    </row>
    <row r="109" spans="1:11" ht="28.5" customHeight="1" x14ac:dyDescent="0.2">
      <c r="A109" s="3"/>
      <c r="I109" s="1"/>
    </row>
    <row r="110" spans="1:11" ht="28.5" customHeight="1" x14ac:dyDescent="0.2">
      <c r="A110" s="3"/>
      <c r="I110" s="1"/>
    </row>
    <row r="111" spans="1:11" ht="28.5" customHeight="1" x14ac:dyDescent="0.2">
      <c r="A111" s="3"/>
      <c r="I111" s="1"/>
    </row>
    <row r="112" spans="1:11" ht="28.5" customHeight="1" x14ac:dyDescent="0.2">
      <c r="A112" s="3"/>
      <c r="I112" s="1"/>
    </row>
    <row r="113" spans="1:9" ht="28.5" customHeight="1" x14ac:dyDescent="0.2">
      <c r="A113" s="3"/>
      <c r="I113" s="1"/>
    </row>
    <row r="114" spans="1:9" ht="28.5" customHeight="1" x14ac:dyDescent="0.2">
      <c r="A114" s="3"/>
      <c r="I114" s="1"/>
    </row>
    <row r="115" spans="1:9" ht="28.5" customHeight="1" x14ac:dyDescent="0.2">
      <c r="A115" s="3"/>
      <c r="I115" s="1"/>
    </row>
    <row r="116" spans="1:9" ht="28.5" customHeight="1" x14ac:dyDescent="0.2">
      <c r="A116" s="3"/>
      <c r="I116" s="1"/>
    </row>
    <row r="117" spans="1:9" ht="28.5" customHeight="1" x14ac:dyDescent="0.2">
      <c r="A117" s="3"/>
      <c r="I117" s="1"/>
    </row>
    <row r="118" spans="1:9" ht="28.5" customHeight="1" x14ac:dyDescent="0.2">
      <c r="A118" s="3"/>
      <c r="I118" s="1"/>
    </row>
    <row r="119" spans="1:9" ht="28.5" customHeight="1" x14ac:dyDescent="0.2">
      <c r="A119" s="3"/>
      <c r="I119" s="1"/>
    </row>
    <row r="120" spans="1:9" ht="28.5" customHeight="1" x14ac:dyDescent="0.2">
      <c r="A120" s="3"/>
      <c r="I1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A17" sqref="A17"/>
    </sheetView>
  </sheetViews>
  <sheetFormatPr defaultColWidth="17.140625" defaultRowHeight="12.75" customHeight="1" x14ac:dyDescent="0.2"/>
  <cols>
    <col min="1" max="1" width="4.5703125" customWidth="1"/>
    <col min="2" max="2" width="12.28515625" customWidth="1"/>
    <col min="3" max="3" width="7.140625" customWidth="1"/>
    <col min="4" max="4" width="27.85546875" customWidth="1"/>
    <col min="5" max="5" width="27.5703125" customWidth="1"/>
    <col min="6" max="6" width="27.28515625" customWidth="1"/>
    <col min="7" max="7" width="23.85546875" customWidth="1"/>
    <col min="10" max="10" width="30.5703125" customWidth="1"/>
  </cols>
  <sheetData>
    <row r="1" spans="1:22" ht="12.75" customHeight="1" x14ac:dyDescent="0.2">
      <c r="A1" s="13" t="s">
        <v>631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6</v>
      </c>
      <c r="G1" s="5" t="s">
        <v>8</v>
      </c>
      <c r="H1" s="5" t="s">
        <v>9</v>
      </c>
      <c r="I1" s="5" t="s">
        <v>632</v>
      </c>
      <c r="J1" s="5" t="s">
        <v>12</v>
      </c>
      <c r="K1" s="5" t="s">
        <v>633</v>
      </c>
      <c r="L1" s="5" t="s">
        <v>634</v>
      </c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 ht="12.75" customHeight="1" x14ac:dyDescent="0.2">
      <c r="A3" s="20">
        <f>'Ex-Staff'!A32+1</f>
        <v>2</v>
      </c>
      <c r="B3" t="s">
        <v>635</v>
      </c>
      <c r="C3" t="s">
        <v>57</v>
      </c>
      <c r="D3" t="s">
        <v>636</v>
      </c>
      <c r="E3" t="s">
        <v>637</v>
      </c>
      <c r="F3" s="14" t="s">
        <v>638</v>
      </c>
      <c r="I3" t="s">
        <v>639</v>
      </c>
      <c r="K3" t="s">
        <v>23</v>
      </c>
      <c r="L3" t="str">
        <f>IFERROR(IF((VLOOKUP(TRIM(B3),'TA Maintained'!B:E,4,FALSE)=""),"No Laptop",VLOOKUP(TRIM(B3),'TA Maintained'!B:E,4,FALSE)), "No Laptop")</f>
        <v>No Laptop</v>
      </c>
    </row>
    <row r="4" spans="1:22" ht="12.75" customHeight="1" x14ac:dyDescent="0.2">
      <c r="A4" s="20">
        <f t="shared" ref="A4:A20" si="0">A3+1</f>
        <v>3</v>
      </c>
      <c r="B4" t="s">
        <v>640</v>
      </c>
      <c r="C4" t="s">
        <v>25</v>
      </c>
      <c r="D4" t="s">
        <v>641</v>
      </c>
      <c r="E4" t="s">
        <v>642</v>
      </c>
      <c r="F4" s="14" t="s">
        <v>643</v>
      </c>
      <c r="I4" t="s">
        <v>644</v>
      </c>
      <c r="K4" t="s">
        <v>23</v>
      </c>
      <c r="L4" t="str">
        <f>IFERROR(IF((VLOOKUP(TRIM(B4),'TA Maintained'!B:E,4,FALSE)=""),"No Laptop",VLOOKUP(TRIM(B4),'TA Maintained'!B:E,4,FALSE)), "No Laptop")</f>
        <v>No Laptop</v>
      </c>
    </row>
    <row r="5" spans="1:22" ht="12.75" customHeight="1" x14ac:dyDescent="0.2">
      <c r="A5" s="20">
        <f t="shared" si="0"/>
        <v>4</v>
      </c>
      <c r="B5" t="s">
        <v>645</v>
      </c>
      <c r="C5" t="s">
        <v>57</v>
      </c>
      <c r="D5" t="s">
        <v>646</v>
      </c>
      <c r="E5" t="s">
        <v>642</v>
      </c>
      <c r="F5" s="14" t="s">
        <v>647</v>
      </c>
      <c r="I5" t="s">
        <v>648</v>
      </c>
      <c r="K5" t="s">
        <v>23</v>
      </c>
      <c r="L5" t="str">
        <f>IFERROR(IF((VLOOKUP(TRIM(B5),'TA Maintained'!B:E,4,FALSE)=""),"No Laptop",VLOOKUP(TRIM(B5),'TA Maintained'!B:E,4,FALSE)), "No Laptop")</f>
        <v>No Laptop</v>
      </c>
    </row>
    <row r="6" spans="1:22" ht="12.75" customHeight="1" x14ac:dyDescent="0.2">
      <c r="A6" s="20">
        <f t="shared" si="0"/>
        <v>5</v>
      </c>
      <c r="B6" t="s">
        <v>649</v>
      </c>
      <c r="C6" t="s">
        <v>25</v>
      </c>
      <c r="D6" t="s">
        <v>650</v>
      </c>
      <c r="E6" t="s">
        <v>651</v>
      </c>
      <c r="F6" s="14"/>
      <c r="I6" t="s">
        <v>652</v>
      </c>
      <c r="K6" t="s">
        <v>23</v>
      </c>
      <c r="L6" t="str">
        <f>IFERROR(IF((VLOOKUP(TRIM(B6),'TA Maintained'!B:E,4,FALSE)=""),"No Laptop",VLOOKUP(TRIM(B6),'TA Maintained'!B:E,4,FALSE)), "No Laptop")</f>
        <v>No Laptop</v>
      </c>
    </row>
    <row r="7" spans="1:22" ht="12.75" customHeight="1" x14ac:dyDescent="0.2">
      <c r="A7" s="20">
        <f t="shared" si="0"/>
        <v>6</v>
      </c>
      <c r="B7" t="s">
        <v>653</v>
      </c>
      <c r="C7" t="s">
        <v>57</v>
      </c>
      <c r="D7" t="s">
        <v>654</v>
      </c>
      <c r="E7" t="s">
        <v>651</v>
      </c>
      <c r="F7" s="14"/>
      <c r="I7" t="s">
        <v>655</v>
      </c>
      <c r="K7" t="s">
        <v>23</v>
      </c>
      <c r="L7" t="str">
        <f>IFERROR(IF((VLOOKUP(TRIM(B7),'TA Maintained'!B:E,4,FALSE)=""),"No Laptop",VLOOKUP(TRIM(B7),'TA Maintained'!B:E,4,FALSE)), "No Laptop")</f>
        <v>No Laptop</v>
      </c>
    </row>
    <row r="8" spans="1:22" ht="12.75" customHeight="1" x14ac:dyDescent="0.2">
      <c r="A8" s="20">
        <f t="shared" si="0"/>
        <v>7</v>
      </c>
      <c r="B8" t="s">
        <v>656</v>
      </c>
      <c r="C8" t="s">
        <v>57</v>
      </c>
      <c r="D8" t="s">
        <v>657</v>
      </c>
      <c r="E8" t="s">
        <v>651</v>
      </c>
      <c r="F8" s="14"/>
      <c r="I8" t="s">
        <v>658</v>
      </c>
      <c r="K8" t="s">
        <v>23</v>
      </c>
      <c r="L8" t="str">
        <f>IFERROR(IF((VLOOKUP(TRIM(B8),'TA Maintained'!B:E,4,FALSE)=""),"No Laptop",VLOOKUP(TRIM(B8),'TA Maintained'!B:E,4,FALSE)), "No Laptop")</f>
        <v>No Laptop</v>
      </c>
    </row>
    <row r="9" spans="1:22" ht="12.75" customHeight="1" x14ac:dyDescent="0.2">
      <c r="A9" s="20">
        <f t="shared" si="0"/>
        <v>8</v>
      </c>
      <c r="B9" t="s">
        <v>659</v>
      </c>
      <c r="C9" t="s">
        <v>57</v>
      </c>
      <c r="D9" t="s">
        <v>660</v>
      </c>
      <c r="E9" t="s">
        <v>651</v>
      </c>
      <c r="F9" s="14"/>
      <c r="I9" t="s">
        <v>661</v>
      </c>
      <c r="K9" t="s">
        <v>23</v>
      </c>
      <c r="L9" t="str">
        <f>IFERROR(IF((VLOOKUP(TRIM(B9),'TA Maintained'!B:E,4,FALSE)=""),"No Laptop",VLOOKUP(TRIM(B9),'TA Maintained'!B:E,4,FALSE)), "No Laptop")</f>
        <v>No Laptop</v>
      </c>
    </row>
    <row r="10" spans="1:22" ht="12.75" customHeight="1" x14ac:dyDescent="0.2">
      <c r="A10" s="20">
        <f t="shared" si="0"/>
        <v>9</v>
      </c>
      <c r="B10" t="s">
        <v>662</v>
      </c>
      <c r="C10" t="s">
        <v>663</v>
      </c>
      <c r="D10" t="s">
        <v>664</v>
      </c>
      <c r="E10" t="s">
        <v>651</v>
      </c>
      <c r="F10" s="14"/>
      <c r="I10" t="s">
        <v>665</v>
      </c>
      <c r="K10" t="s">
        <v>23</v>
      </c>
      <c r="L10" t="str">
        <f>IFERROR(IF((VLOOKUP(TRIM(B10),'TA Maintained'!B:E,4,FALSE)=""),"No Laptop",VLOOKUP(TRIM(B10),'TA Maintained'!B:E,4,FALSE)), "No Laptop")</f>
        <v>No Laptop</v>
      </c>
    </row>
    <row r="11" spans="1:22" ht="12.75" customHeight="1" x14ac:dyDescent="0.2">
      <c r="A11" s="20">
        <f t="shared" si="0"/>
        <v>10</v>
      </c>
      <c r="B11" t="s">
        <v>666</v>
      </c>
      <c r="C11" t="s">
        <v>25</v>
      </c>
      <c r="D11" t="s">
        <v>667</v>
      </c>
      <c r="E11" t="s">
        <v>651</v>
      </c>
      <c r="F11" s="14"/>
      <c r="I11" t="s">
        <v>668</v>
      </c>
      <c r="K11" t="s">
        <v>23</v>
      </c>
      <c r="L11" t="str">
        <f>IFERROR(IF((VLOOKUP(TRIM(B11),'TA Maintained'!B:E,4,FALSE)=""),"No Laptop",VLOOKUP(TRIM(B11),'TA Maintained'!B:E,4,FALSE)), "No Laptop")</f>
        <v>No Laptop</v>
      </c>
    </row>
    <row r="12" spans="1:22" ht="12.75" customHeight="1" x14ac:dyDescent="0.2">
      <c r="A12" s="20">
        <f t="shared" si="0"/>
        <v>11</v>
      </c>
      <c r="B12" t="s">
        <v>669</v>
      </c>
      <c r="C12" t="s">
        <v>57</v>
      </c>
      <c r="D12" t="s">
        <v>670</v>
      </c>
      <c r="E12" t="s">
        <v>671</v>
      </c>
      <c r="F12" s="14" t="s">
        <v>672</v>
      </c>
      <c r="I12" t="s">
        <v>673</v>
      </c>
      <c r="K12" t="s">
        <v>23</v>
      </c>
      <c r="L12" t="str">
        <f>IFERROR(IF((VLOOKUP(TRIM(B12),'TA Maintained'!B:E,4,FALSE)=""),"No Laptop",VLOOKUP(TRIM(B12),'TA Maintained'!B:E,4,FALSE)), "No Laptop")</f>
        <v>No Laptop</v>
      </c>
    </row>
    <row r="13" spans="1:22" ht="12.75" customHeight="1" x14ac:dyDescent="0.2">
      <c r="A13" s="20">
        <f t="shared" si="0"/>
        <v>12</v>
      </c>
      <c r="B13" t="s">
        <v>674</v>
      </c>
      <c r="C13" t="s">
        <v>50</v>
      </c>
      <c r="D13" t="s">
        <v>675</v>
      </c>
      <c r="E13" t="s">
        <v>676</v>
      </c>
      <c r="F13" s="14" t="s">
        <v>677</v>
      </c>
      <c r="I13" t="s">
        <v>678</v>
      </c>
      <c r="K13" t="s">
        <v>23</v>
      </c>
      <c r="L13" t="str">
        <f>IFERROR(IF((VLOOKUP(TRIM(B13),'TA Maintained'!B:E,4,FALSE)=""),"No Laptop",VLOOKUP(TRIM(B13),'TA Maintained'!B:E,4,FALSE)), "No Laptop")</f>
        <v>S30013332</v>
      </c>
    </row>
    <row r="14" spans="1:22" ht="12.75" customHeight="1" x14ac:dyDescent="0.2">
      <c r="A14" s="20">
        <f t="shared" si="0"/>
        <v>13</v>
      </c>
      <c r="B14" t="s">
        <v>679</v>
      </c>
      <c r="C14" t="s">
        <v>15</v>
      </c>
      <c r="D14" t="s">
        <v>680</v>
      </c>
      <c r="E14" t="s">
        <v>681</v>
      </c>
      <c r="F14" s="14" t="s">
        <v>682</v>
      </c>
      <c r="I14" s="1">
        <v>96586735</v>
      </c>
      <c r="K14" s="23"/>
      <c r="L14" t="str">
        <f>IFERROR(IF((VLOOKUP(TRIM(B14),'TA Maintained'!B:E,4,FALSE)=""),"No Laptop",VLOOKUP(TRIM(B14),'TA Maintained'!B:E,4,FALSE)), "No Laptop")</f>
        <v>No Laptop</v>
      </c>
    </row>
    <row r="15" spans="1:22" ht="12.75" customHeight="1" x14ac:dyDescent="0.2">
      <c r="A15" s="20">
        <f t="shared" si="0"/>
        <v>14</v>
      </c>
      <c r="B15" t="s">
        <v>683</v>
      </c>
      <c r="C15" t="s">
        <v>25</v>
      </c>
      <c r="D15" t="s">
        <v>684</v>
      </c>
      <c r="E15" t="s">
        <v>685</v>
      </c>
      <c r="F15" s="14" t="s">
        <v>686</v>
      </c>
      <c r="I15" s="1">
        <v>93755880</v>
      </c>
      <c r="K15" t="s">
        <v>23</v>
      </c>
      <c r="L15" t="str">
        <f>IFERROR(IF((VLOOKUP(TRIM(B15),'TA Maintained'!B:E,4,FALSE)=""),"No Laptop",VLOOKUP(TRIM(B15),'TA Maintained'!B:E,4,FALSE)), "No Laptop")</f>
        <v>S30003128</v>
      </c>
    </row>
    <row r="16" spans="1:22" ht="12.75" customHeight="1" x14ac:dyDescent="0.2">
      <c r="A16" s="20">
        <f t="shared" si="0"/>
        <v>15</v>
      </c>
      <c r="B16" t="s">
        <v>687</v>
      </c>
      <c r="C16" t="s">
        <v>15</v>
      </c>
      <c r="D16" t="s">
        <v>688</v>
      </c>
      <c r="E16" t="s">
        <v>689</v>
      </c>
      <c r="F16" s="14" t="s">
        <v>690</v>
      </c>
      <c r="I16" s="1">
        <v>96831005</v>
      </c>
      <c r="K16" t="s">
        <v>23</v>
      </c>
      <c r="L16" t="str">
        <f>IFERROR(IF((VLOOKUP(TRIM(B16),'TA Maintained'!B:E,4,FALSE)=""),"No Laptop",VLOOKUP(TRIM(B16),'TA Maintained'!B:E,4,FALSE)), "No Laptop")</f>
        <v>S0047483</v>
      </c>
    </row>
    <row r="17" spans="1:12" ht="12.75" customHeight="1" x14ac:dyDescent="0.2">
      <c r="A17" s="20">
        <f t="shared" si="0"/>
        <v>16</v>
      </c>
      <c r="B17" t="s">
        <v>691</v>
      </c>
      <c r="C17" t="s">
        <v>15</v>
      </c>
      <c r="D17" t="s">
        <v>692</v>
      </c>
      <c r="E17" t="s">
        <v>693</v>
      </c>
      <c r="F17" s="14"/>
      <c r="L17" t="str">
        <f>IFERROR(IF((VLOOKUP(TRIM(B17),'TA Maintained'!B:E,4,FALSE)=""),"No Laptop",VLOOKUP(TRIM(B17),'TA Maintained'!B:E,4,FALSE)), "No Laptop")</f>
        <v>No Laptop</v>
      </c>
    </row>
    <row r="18" spans="1:12" ht="12.75" customHeight="1" x14ac:dyDescent="0.2">
      <c r="A18" s="20">
        <f t="shared" si="0"/>
        <v>17</v>
      </c>
      <c r="B18" t="s">
        <v>694</v>
      </c>
      <c r="C18" t="s">
        <v>25</v>
      </c>
      <c r="D18" t="s">
        <v>695</v>
      </c>
      <c r="E18" t="s">
        <v>696</v>
      </c>
      <c r="F18" s="14" t="s">
        <v>697</v>
      </c>
      <c r="I18">
        <v>81188369</v>
      </c>
      <c r="L18" t="str">
        <f>IFERROR(IF((VLOOKUP(TRIM(B18),'TA Maintained'!B:E,4,FALSE)=""),"No Laptop",VLOOKUP(TRIM(B18),'TA Maintained'!B:E,4,FALSE)), "No Laptop")</f>
        <v>S0060313</v>
      </c>
    </row>
    <row r="19" spans="1:12" ht="12.75" customHeight="1" x14ac:dyDescent="0.2">
      <c r="A19" s="20">
        <f t="shared" si="0"/>
        <v>18</v>
      </c>
      <c r="B19" t="s">
        <v>698</v>
      </c>
      <c r="C19" t="s">
        <v>15</v>
      </c>
      <c r="D19" t="s">
        <v>699</v>
      </c>
      <c r="E19" t="s">
        <v>700</v>
      </c>
      <c r="F19" t="s">
        <v>701</v>
      </c>
      <c r="G19" s="14" t="s">
        <v>702</v>
      </c>
      <c r="H19">
        <v>8135</v>
      </c>
      <c r="I19">
        <v>96902979</v>
      </c>
      <c r="L19" t="str">
        <f>IFERROR(IF((VLOOKUP(TRIM(B19),'TA Maintained'!B:E,4,FALSE)=""),"No Laptop",VLOOKUP(TRIM(B19),'TA Maintained'!B:E,4,FALSE)), "No Laptop")</f>
        <v>S30012099</v>
      </c>
    </row>
    <row r="20" spans="1:12" ht="12.75" customHeight="1" x14ac:dyDescent="0.2">
      <c r="A20" s="20">
        <f t="shared" si="0"/>
        <v>19</v>
      </c>
      <c r="B20" t="s">
        <v>703</v>
      </c>
      <c r="C20" t="s">
        <v>15</v>
      </c>
      <c r="D20" t="s">
        <v>704</v>
      </c>
      <c r="E20" t="s">
        <v>705</v>
      </c>
      <c r="F20" s="14" t="s">
        <v>706</v>
      </c>
      <c r="I20">
        <v>82239247</v>
      </c>
      <c r="L20" t="str">
        <f>IFERROR(IF((VLOOKUP(TRIM(B20),'TA Maintained'!B:E,4,FALSE)=""),"No Laptop",VLOOKUP(TRIM(B20),'TA Maintained'!B:E,4,FALSE)), "No Laptop")</f>
        <v>S0060317</v>
      </c>
    </row>
    <row r="21" spans="1:12" ht="12.75" customHeight="1" x14ac:dyDescent="0.2">
      <c r="A21" s="3">
        <v>20</v>
      </c>
      <c r="B21" t="s">
        <v>707</v>
      </c>
      <c r="C21" t="s">
        <v>15</v>
      </c>
      <c r="D21" t="s">
        <v>708</v>
      </c>
      <c r="E21" t="s">
        <v>709</v>
      </c>
      <c r="F21" s="19" t="s">
        <v>710</v>
      </c>
      <c r="G21" t="s">
        <v>711</v>
      </c>
      <c r="H21">
        <v>69338136</v>
      </c>
      <c r="I21">
        <v>94522442</v>
      </c>
      <c r="L21" t="str">
        <f>IFERROR(IF((VLOOKUP(TRIM(B21),'TA Maintained'!B:E,4,FALSE)=""),"No Laptop",VLOOKUP(TRIM(B21),'TA Maintained'!B:E,4,FALSE)), "No Laptop")</f>
        <v>S0060292</v>
      </c>
    </row>
    <row r="22" spans="1:12" ht="12.75" customHeight="1" x14ac:dyDescent="0.2">
      <c r="A22" s="3"/>
      <c r="F22" s="14"/>
    </row>
    <row r="23" spans="1:12" ht="12.75" customHeight="1" x14ac:dyDescent="0.2">
      <c r="A23" s="3"/>
      <c r="F23" s="14"/>
    </row>
    <row r="24" spans="1:12" ht="12.75" customHeight="1" x14ac:dyDescent="0.2">
      <c r="A24" s="3"/>
      <c r="F24" s="14"/>
    </row>
    <row r="25" spans="1:12" ht="12.75" customHeight="1" x14ac:dyDescent="0.2">
      <c r="A25" s="3"/>
      <c r="F25" s="14"/>
    </row>
    <row r="26" spans="1:12" ht="12.75" customHeight="1" x14ac:dyDescent="0.2">
      <c r="A26" s="3"/>
      <c r="F26" s="14"/>
    </row>
    <row r="27" spans="1:12" ht="12.75" customHeight="1" x14ac:dyDescent="0.2">
      <c r="A27" s="3"/>
      <c r="F27" s="14"/>
    </row>
    <row r="28" spans="1:12" ht="12.75" customHeight="1" x14ac:dyDescent="0.2">
      <c r="A28" s="3"/>
      <c r="F28" s="14"/>
    </row>
    <row r="29" spans="1:12" x14ac:dyDescent="0.2">
      <c r="A29" s="3"/>
      <c r="F29" s="14"/>
    </row>
    <row r="30" spans="1:12" x14ac:dyDescent="0.2">
      <c r="A30" s="3"/>
      <c r="F30" s="14"/>
    </row>
    <row r="31" spans="1:12" x14ac:dyDescent="0.2">
      <c r="A31" s="3"/>
      <c r="F31" s="14"/>
    </row>
    <row r="32" spans="1:12" x14ac:dyDescent="0.2">
      <c r="A32" s="3"/>
      <c r="F32" s="14"/>
    </row>
    <row r="33" spans="1:6" x14ac:dyDescent="0.2">
      <c r="A33" s="3"/>
      <c r="F33" s="14"/>
    </row>
    <row r="34" spans="1:6" x14ac:dyDescent="0.2">
      <c r="A34" s="3"/>
      <c r="F34" s="14"/>
    </row>
    <row r="35" spans="1:6" x14ac:dyDescent="0.2">
      <c r="A35" s="3"/>
      <c r="F35" s="14"/>
    </row>
    <row r="36" spans="1:6" x14ac:dyDescent="0.2">
      <c r="A36" s="3"/>
      <c r="F36" s="14"/>
    </row>
    <row r="37" spans="1:6" x14ac:dyDescent="0.2">
      <c r="A37" s="3"/>
      <c r="F37" s="14"/>
    </row>
    <row r="38" spans="1:6" x14ac:dyDescent="0.2">
      <c r="A38" s="3"/>
      <c r="F38" s="14"/>
    </row>
    <row r="39" spans="1:6" x14ac:dyDescent="0.2">
      <c r="A39" s="3"/>
      <c r="F39" s="14"/>
    </row>
    <row r="40" spans="1:6" x14ac:dyDescent="0.2">
      <c r="A40" s="3"/>
      <c r="F40" s="14"/>
    </row>
    <row r="41" spans="1:6" x14ac:dyDescent="0.2">
      <c r="A41" s="3"/>
      <c r="F41" s="14"/>
    </row>
    <row r="42" spans="1:6" x14ac:dyDescent="0.2">
      <c r="A42" s="3"/>
      <c r="F42" s="14"/>
    </row>
    <row r="43" spans="1:6" x14ac:dyDescent="0.2">
      <c r="A43" s="3"/>
      <c r="F43" s="14"/>
    </row>
    <row r="44" spans="1:6" x14ac:dyDescent="0.2">
      <c r="A44" s="3"/>
      <c r="F44" s="14"/>
    </row>
    <row r="45" spans="1:6" x14ac:dyDescent="0.2">
      <c r="A45" s="3"/>
      <c r="F45" s="14"/>
    </row>
    <row r="46" spans="1:6" x14ac:dyDescent="0.2">
      <c r="A46" s="3"/>
      <c r="F46" s="14"/>
    </row>
    <row r="47" spans="1:6" x14ac:dyDescent="0.2">
      <c r="A47" s="3"/>
      <c r="F47" s="14"/>
    </row>
    <row r="48" spans="1:6" x14ac:dyDescent="0.2">
      <c r="A48" s="3"/>
      <c r="F48" s="14"/>
    </row>
    <row r="49" spans="1:6" x14ac:dyDescent="0.2">
      <c r="A49" s="3"/>
      <c r="F49" s="14"/>
    </row>
    <row r="50" spans="1:6" x14ac:dyDescent="0.2">
      <c r="A50" s="3"/>
      <c r="F50" s="14"/>
    </row>
    <row r="51" spans="1:6" x14ac:dyDescent="0.2">
      <c r="A51" s="3"/>
      <c r="F51" s="14"/>
    </row>
    <row r="52" spans="1:6" x14ac:dyDescent="0.2">
      <c r="A52" s="3"/>
      <c r="F52" s="14"/>
    </row>
    <row r="53" spans="1:6" x14ac:dyDescent="0.2">
      <c r="A53" s="3"/>
      <c r="F53" s="14"/>
    </row>
    <row r="54" spans="1:6" x14ac:dyDescent="0.2">
      <c r="A54" s="3"/>
      <c r="F54" s="14"/>
    </row>
    <row r="55" spans="1:6" x14ac:dyDescent="0.2">
      <c r="A55" s="3"/>
      <c r="F55" s="14"/>
    </row>
    <row r="56" spans="1:6" x14ac:dyDescent="0.2">
      <c r="A56" s="3"/>
      <c r="F56" s="14"/>
    </row>
    <row r="57" spans="1:6" x14ac:dyDescent="0.2">
      <c r="A57" s="3"/>
      <c r="F57" s="14"/>
    </row>
    <row r="58" spans="1:6" x14ac:dyDescent="0.2">
      <c r="A58" s="3"/>
      <c r="F58" s="14"/>
    </row>
    <row r="59" spans="1:6" x14ac:dyDescent="0.2">
      <c r="A59" s="3"/>
      <c r="F59" s="14"/>
    </row>
    <row r="60" spans="1:6" x14ac:dyDescent="0.2">
      <c r="A60" s="3"/>
      <c r="F60" s="14"/>
    </row>
    <row r="61" spans="1:6" x14ac:dyDescent="0.2">
      <c r="A61" s="3"/>
      <c r="F61" s="14"/>
    </row>
    <row r="62" spans="1:6" x14ac:dyDescent="0.2">
      <c r="A62" s="3"/>
      <c r="F62" s="14"/>
    </row>
    <row r="63" spans="1:6" x14ac:dyDescent="0.2">
      <c r="A63" s="3"/>
      <c r="F63" s="14"/>
    </row>
    <row r="64" spans="1:6" x14ac:dyDescent="0.2">
      <c r="A64" s="3"/>
      <c r="F64" s="14"/>
    </row>
    <row r="65" spans="1:6" x14ac:dyDescent="0.2">
      <c r="A65" s="3"/>
      <c r="F65" s="14"/>
    </row>
    <row r="66" spans="1:6" x14ac:dyDescent="0.2">
      <c r="A66" s="3"/>
      <c r="F66" s="14"/>
    </row>
    <row r="67" spans="1:6" x14ac:dyDescent="0.2">
      <c r="A67" s="3"/>
      <c r="F67" s="14"/>
    </row>
    <row r="68" spans="1:6" x14ac:dyDescent="0.2">
      <c r="A68" s="3"/>
      <c r="F68" s="14"/>
    </row>
    <row r="69" spans="1:6" x14ac:dyDescent="0.2">
      <c r="A69" s="3"/>
      <c r="F69" s="14"/>
    </row>
    <row r="70" spans="1:6" x14ac:dyDescent="0.2">
      <c r="A70" s="3"/>
      <c r="F70" s="14"/>
    </row>
    <row r="71" spans="1:6" x14ac:dyDescent="0.2">
      <c r="A71" s="3"/>
      <c r="F71" s="14"/>
    </row>
    <row r="72" spans="1:6" x14ac:dyDescent="0.2">
      <c r="A72" s="3"/>
      <c r="F72" s="14"/>
    </row>
    <row r="73" spans="1:6" x14ac:dyDescent="0.2">
      <c r="A73" s="3"/>
      <c r="F73" s="14"/>
    </row>
    <row r="74" spans="1:6" x14ac:dyDescent="0.2">
      <c r="A74" s="3"/>
      <c r="F74" s="14"/>
    </row>
    <row r="75" spans="1:6" x14ac:dyDescent="0.2">
      <c r="A75" s="3"/>
      <c r="F75" s="14"/>
    </row>
    <row r="76" spans="1:6" x14ac:dyDescent="0.2">
      <c r="A76" s="3"/>
      <c r="F76" s="14"/>
    </row>
    <row r="77" spans="1:6" x14ac:dyDescent="0.2">
      <c r="A77" s="3"/>
      <c r="F77" s="14"/>
    </row>
    <row r="78" spans="1:6" x14ac:dyDescent="0.2">
      <c r="A78" s="3"/>
      <c r="F78" s="14"/>
    </row>
    <row r="79" spans="1:6" x14ac:dyDescent="0.2">
      <c r="A79" s="3"/>
      <c r="F79" s="14"/>
    </row>
    <row r="80" spans="1:6" x14ac:dyDescent="0.2">
      <c r="A80" s="3"/>
      <c r="F80" s="14"/>
    </row>
    <row r="81" spans="1:6" x14ac:dyDescent="0.2">
      <c r="A81" s="3"/>
      <c r="F81" s="14"/>
    </row>
    <row r="82" spans="1:6" x14ac:dyDescent="0.2">
      <c r="A82" s="3"/>
      <c r="F82" s="14"/>
    </row>
    <row r="83" spans="1:6" x14ac:dyDescent="0.2">
      <c r="A83" s="3"/>
      <c r="F83" s="14"/>
    </row>
    <row r="84" spans="1:6" x14ac:dyDescent="0.2">
      <c r="A84" s="3"/>
      <c r="F84" s="14"/>
    </row>
    <row r="85" spans="1:6" x14ac:dyDescent="0.2">
      <c r="A85" s="3"/>
      <c r="F85" s="14"/>
    </row>
    <row r="86" spans="1:6" x14ac:dyDescent="0.2">
      <c r="A86" s="3"/>
      <c r="F86" s="14"/>
    </row>
    <row r="87" spans="1:6" x14ac:dyDescent="0.2">
      <c r="A87" s="3"/>
      <c r="F87" s="14"/>
    </row>
    <row r="88" spans="1:6" x14ac:dyDescent="0.2">
      <c r="A88" s="3"/>
      <c r="F88" s="14"/>
    </row>
    <row r="89" spans="1:6" x14ac:dyDescent="0.2">
      <c r="A89" s="3"/>
      <c r="F89" s="14"/>
    </row>
    <row r="90" spans="1:6" x14ac:dyDescent="0.2">
      <c r="A90" s="3"/>
      <c r="F90" s="14"/>
    </row>
    <row r="91" spans="1:6" x14ac:dyDescent="0.2">
      <c r="A91" s="3"/>
      <c r="F91" s="14"/>
    </row>
    <row r="92" spans="1:6" x14ac:dyDescent="0.2">
      <c r="A92" s="3"/>
      <c r="F92" s="14"/>
    </row>
  </sheetData>
  <autoFilter ref="A1:V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A6" sqref="A6"/>
    </sheetView>
  </sheetViews>
  <sheetFormatPr defaultColWidth="17.140625" defaultRowHeight="12.75" customHeight="1" x14ac:dyDescent="0.2"/>
  <cols>
    <col min="1" max="1" width="2.85546875" customWidth="1"/>
    <col min="2" max="2" width="10.28515625" customWidth="1"/>
    <col min="3" max="3" width="4.7109375" customWidth="1"/>
    <col min="4" max="4" width="14.28515625" customWidth="1"/>
    <col min="5" max="5" width="12.42578125" customWidth="1"/>
    <col min="6" max="6" width="12.85546875" customWidth="1"/>
    <col min="7" max="7" width="27.7109375" customWidth="1"/>
    <col min="8" max="8" width="16.7109375" customWidth="1"/>
    <col min="9" max="9" width="28.85546875" customWidth="1"/>
    <col min="10" max="10" width="12.42578125" customWidth="1"/>
    <col min="11" max="11" width="5.42578125" customWidth="1"/>
    <col min="12" max="12" width="10.28515625" customWidth="1"/>
    <col min="13" max="13" width="15.5703125" customWidth="1"/>
    <col min="14" max="14" width="4.7109375" customWidth="1"/>
  </cols>
  <sheetData>
    <row r="1" spans="1:23" ht="12.75" customHeight="1" x14ac:dyDescent="0.2">
      <c r="A1" s="22" t="s">
        <v>443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7" t="s">
        <v>10</v>
      </c>
      <c r="K1" s="27" t="s">
        <v>11</v>
      </c>
      <c r="L1" s="27" t="s">
        <v>12</v>
      </c>
      <c r="M1" s="27" t="s">
        <v>13</v>
      </c>
      <c r="N1" s="27" t="s">
        <v>712</v>
      </c>
      <c r="O1" s="27"/>
      <c r="P1" s="27"/>
      <c r="Q1" s="27"/>
      <c r="R1" s="27"/>
      <c r="S1" s="27"/>
      <c r="T1" s="27"/>
      <c r="U1" s="9"/>
      <c r="V1" s="9"/>
      <c r="W1" s="9"/>
    </row>
    <row r="2" spans="1:23" ht="12.75" customHeight="1" x14ac:dyDescent="0.2">
      <c r="A2" s="26">
        <v>2</v>
      </c>
      <c r="B2" s="9" t="s">
        <v>713</v>
      </c>
      <c r="C2" s="9" t="s">
        <v>50</v>
      </c>
      <c r="D2" s="9" t="s">
        <v>714</v>
      </c>
      <c r="E2" s="9" t="s">
        <v>715</v>
      </c>
      <c r="F2" s="9" t="s">
        <v>715</v>
      </c>
      <c r="G2" s="9" t="s">
        <v>716</v>
      </c>
      <c r="H2" s="9"/>
      <c r="I2" s="9" t="s">
        <v>717</v>
      </c>
      <c r="J2" s="10" t="s">
        <v>718</v>
      </c>
      <c r="K2" s="9"/>
      <c r="L2" s="9" t="s">
        <v>719</v>
      </c>
      <c r="M2" s="9" t="str">
        <f>IFERROR(IF((VLOOKUP(TRIM(B2),'TA Maintained'!B:E,4,FALSE)=""),"No Laptop",VLOOKUP(TRIM(B2),'TA Maintained'!B:E,4,FALSE)), "No Laptop")</f>
        <v>No Laptop</v>
      </c>
      <c r="N2" s="9"/>
      <c r="O2" s="9"/>
      <c r="R2" s="9"/>
      <c r="S2" s="9"/>
      <c r="T2" s="9"/>
      <c r="U2" s="9"/>
      <c r="V2" s="9"/>
      <c r="W2" s="9"/>
    </row>
    <row r="3" spans="1:23" ht="12.75" customHeight="1" x14ac:dyDescent="0.2">
      <c r="A3" s="26">
        <v>88</v>
      </c>
      <c r="B3" s="9" t="s">
        <v>720</v>
      </c>
      <c r="C3" s="9" t="s">
        <v>15</v>
      </c>
      <c r="D3" s="9" t="s">
        <v>721</v>
      </c>
      <c r="E3" s="9" t="s">
        <v>587</v>
      </c>
      <c r="F3" s="9" t="s">
        <v>19</v>
      </c>
      <c r="G3" s="9" t="s">
        <v>722</v>
      </c>
      <c r="H3" s="9"/>
      <c r="I3" s="9" t="s">
        <v>723</v>
      </c>
      <c r="J3" s="11" t="s">
        <v>724</v>
      </c>
      <c r="K3" s="9"/>
      <c r="L3" s="9" t="s">
        <v>725</v>
      </c>
      <c r="M3" s="9" t="str">
        <f>IFERROR(IF((VLOOKUP(TRIM(B3),'TA Maintained'!B:E,4,FALSE)=""),"No Laptop",VLOOKUP(TRIM(B3),'TA Maintained'!B:E,4,FALSE)), "No Laptop")</f>
        <v>No Laptop</v>
      </c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2.75" customHeight="1" x14ac:dyDescent="0.2">
      <c r="A4" s="26">
        <v>90</v>
      </c>
      <c r="B4" s="9" t="s">
        <v>726</v>
      </c>
      <c r="C4" s="9" t="s">
        <v>50</v>
      </c>
      <c r="D4" s="9" t="s">
        <v>727</v>
      </c>
      <c r="E4" s="9" t="s">
        <v>728</v>
      </c>
      <c r="F4" s="9" t="s">
        <v>415</v>
      </c>
      <c r="G4" s="9"/>
      <c r="H4" s="9"/>
      <c r="I4" s="9" t="s">
        <v>729</v>
      </c>
      <c r="J4" s="10" t="s">
        <v>730</v>
      </c>
      <c r="K4" s="9"/>
      <c r="L4" s="9" t="s">
        <v>725</v>
      </c>
      <c r="M4" s="9" t="str">
        <f>IFERROR(IF((VLOOKUP(TRIM(B4),'TA Maintained'!B:E,4,FALSE)=""),"No Laptop",VLOOKUP(TRIM(B4),'TA Maintained'!B:E,4,FALSE)), "No Laptop")</f>
        <v>No Laptop</v>
      </c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2.75" customHeight="1" x14ac:dyDescent="0.2">
      <c r="A5" s="26">
        <v>13</v>
      </c>
      <c r="B5" s="9" t="s">
        <v>731</v>
      </c>
      <c r="C5" s="9" t="s">
        <v>350</v>
      </c>
      <c r="D5" s="9" t="s">
        <v>732</v>
      </c>
      <c r="E5" s="9" t="s">
        <v>733</v>
      </c>
      <c r="F5" s="19" t="s">
        <v>734</v>
      </c>
      <c r="G5" s="9"/>
      <c r="H5" s="9" t="s">
        <v>735</v>
      </c>
      <c r="I5" s="9" t="s">
        <v>736</v>
      </c>
      <c r="J5" s="9"/>
      <c r="K5" s="9"/>
      <c r="L5" s="9"/>
      <c r="M5" s="9" t="str">
        <f>IFERROR(IF((VLOOKUP(TRIM(B5),'TA Maintained'!B:E,4,FALSE)=""),"No Laptop",VLOOKUP(TRIM(B5),'TA Maintained'!B:E,4,FALSE)), "No Laptop")</f>
        <v>No Laptop</v>
      </c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 customHeight="1" x14ac:dyDescent="0.2">
      <c r="A6" s="16">
        <f>Teacher!A78+1</f>
        <v>78</v>
      </c>
      <c r="B6" s="6" t="s">
        <v>737</v>
      </c>
      <c r="C6" s="6" t="s">
        <v>25</v>
      </c>
      <c r="D6" s="6" t="s">
        <v>738</v>
      </c>
      <c r="E6" s="6" t="s">
        <v>37</v>
      </c>
      <c r="F6" s="6" t="s">
        <v>19</v>
      </c>
      <c r="G6" s="6" t="s">
        <v>739</v>
      </c>
      <c r="H6" s="9"/>
      <c r="I6" s="9" t="s">
        <v>740</v>
      </c>
      <c r="J6" s="4" t="s">
        <v>741</v>
      </c>
      <c r="K6" s="6"/>
      <c r="L6" s="6" t="s">
        <v>742</v>
      </c>
      <c r="M6" s="9" t="str">
        <f>IFERROR(IF((VLOOKUP(TRIM(B6),'TA Maintained'!B:E,4,FALSE)=""),"No Laptop",VLOOKUP(TRIM(B6),'TA Maintained'!B:E,4,FALSE)), "No Laptop")</f>
        <v>No Laptop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2.75" customHeight="1" x14ac:dyDescent="0.2">
      <c r="A7" s="26">
        <f>Teacher!A36+1</f>
        <v>36</v>
      </c>
      <c r="B7" s="9" t="s">
        <v>743</v>
      </c>
      <c r="C7" s="9" t="s">
        <v>57</v>
      </c>
      <c r="D7" s="9" t="s">
        <v>744</v>
      </c>
      <c r="E7" s="9" t="s">
        <v>37</v>
      </c>
      <c r="F7" s="9" t="s">
        <v>59</v>
      </c>
      <c r="G7" s="9" t="s">
        <v>745</v>
      </c>
      <c r="H7" s="9"/>
      <c r="I7" s="9" t="s">
        <v>746</v>
      </c>
      <c r="J7" s="10" t="s">
        <v>747</v>
      </c>
      <c r="K7" s="9"/>
      <c r="L7" s="9"/>
      <c r="M7" s="9" t="str">
        <f>IFERROR(IF((VLOOKUP(TRIM(B7),'TA Maintained'!B:E,4,FALSE)=""),"No Laptop",VLOOKUP(TRIM(B7),'TA Maintained'!B:E,4,FALSE)), "No Laptop")</f>
        <v>No Laptop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2.75" customHeight="1" x14ac:dyDescent="0.2">
      <c r="A8" s="26">
        <v>17</v>
      </c>
      <c r="B8" s="9" t="s">
        <v>748</v>
      </c>
      <c r="C8" s="9" t="s">
        <v>15</v>
      </c>
      <c r="D8" s="9" t="s">
        <v>749</v>
      </c>
      <c r="E8" s="9" t="s">
        <v>750</v>
      </c>
      <c r="F8" s="9" t="s">
        <v>751</v>
      </c>
      <c r="G8" s="9"/>
      <c r="H8" s="10">
        <v>91127131</v>
      </c>
      <c r="I8" s="19" t="s">
        <v>752</v>
      </c>
      <c r="J8" s="9"/>
      <c r="K8" s="9"/>
      <c r="L8" s="9"/>
      <c r="M8" s="9" t="str">
        <f>IFERROR(IF((VLOOKUP(TRIM(B8),'TA Maintained'!B:E,4,FALSE)=""),"No Laptop",VLOOKUP(TRIM(B8),'TA Maintained'!B:E,4,FALSE)), "No Laptop")</f>
        <v>No Laptop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2.75" customHeight="1" x14ac:dyDescent="0.2">
      <c r="A9" s="26">
        <f>Teacher!A66+1</f>
        <v>66</v>
      </c>
      <c r="B9" s="9" t="s">
        <v>753</v>
      </c>
      <c r="C9" s="9" t="s">
        <v>50</v>
      </c>
      <c r="D9" s="9" t="s">
        <v>754</v>
      </c>
      <c r="E9" s="9" t="s">
        <v>755</v>
      </c>
      <c r="F9" s="9" t="s">
        <v>28</v>
      </c>
      <c r="G9" s="9" t="s">
        <v>756</v>
      </c>
      <c r="H9" s="9"/>
      <c r="I9" s="9" t="s">
        <v>757</v>
      </c>
      <c r="J9" s="10" t="s">
        <v>758</v>
      </c>
      <c r="K9" s="9"/>
      <c r="L9" s="9"/>
      <c r="M9" s="9" t="str">
        <f>IFERROR(IF((VLOOKUP(TRIM(B9),'TA Maintained'!B:E,4,FALSE)=""),"No Laptop",VLOOKUP(TRIM(B9),'TA Maintained'!B:E,4,FALSE)), "No Laptop")</f>
        <v>No Laptop</v>
      </c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2.75" customHeight="1" x14ac:dyDescent="0.2">
      <c r="A10" s="26">
        <v>18</v>
      </c>
      <c r="B10" s="9" t="s">
        <v>759</v>
      </c>
      <c r="C10" s="9" t="s">
        <v>15</v>
      </c>
      <c r="D10" s="9" t="s">
        <v>760</v>
      </c>
      <c r="E10" s="9" t="s">
        <v>761</v>
      </c>
      <c r="F10" s="9" t="s">
        <v>751</v>
      </c>
      <c r="G10" s="9"/>
      <c r="H10" s="10">
        <v>94456410</v>
      </c>
      <c r="I10" s="19" t="s">
        <v>762</v>
      </c>
      <c r="J10" s="9"/>
      <c r="K10" s="9"/>
      <c r="L10" s="9"/>
      <c r="M10" s="9" t="str">
        <f>IFERROR(IF((VLOOKUP(TRIM(B10),'TA Maintained'!B:E,4,FALSE)=""),"No Laptop",VLOOKUP(TRIM(B10),'TA Maintained'!B:E,4,FALSE)), "No Laptop")</f>
        <v>No Laptop</v>
      </c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2.75" customHeight="1" x14ac:dyDescent="0.2">
      <c r="A11" s="26">
        <f>Teacher!A3+1</f>
        <v>3</v>
      </c>
      <c r="B11" s="9" t="s">
        <v>763</v>
      </c>
      <c r="C11" s="9" t="s">
        <v>15</v>
      </c>
      <c r="D11" s="9" t="s">
        <v>764</v>
      </c>
      <c r="E11" s="9" t="s">
        <v>764</v>
      </c>
      <c r="F11" s="9" t="s">
        <v>37</v>
      </c>
      <c r="G11" s="9" t="s">
        <v>28</v>
      </c>
      <c r="H11" s="9" t="s">
        <v>765</v>
      </c>
      <c r="I11" s="9" t="s">
        <v>766</v>
      </c>
      <c r="J11" s="10" t="s">
        <v>40</v>
      </c>
      <c r="L11" s="9" t="s">
        <v>767</v>
      </c>
      <c r="M11" s="9" t="str">
        <f>IFERROR(IF((VLOOKUP(TRIM(B11),'TA Maintained'!B:E,4,FALSE)=""),"No Laptop",VLOOKUP(TRIM(B11),'TA Maintained'!B:E,4,FALSE)), "No Laptop")</f>
        <v>No Laptop</v>
      </c>
      <c r="N11" s="9"/>
      <c r="O11" s="9"/>
      <c r="R11" s="9"/>
      <c r="S11" s="9"/>
      <c r="T11" s="9"/>
      <c r="U11" s="9"/>
      <c r="V11" s="9"/>
      <c r="W11" s="9"/>
    </row>
    <row r="12" spans="1:23" ht="12.75" customHeight="1" x14ac:dyDescent="0.2">
      <c r="A12" s="26">
        <f>Teacher!A7+1</f>
        <v>7</v>
      </c>
      <c r="B12" s="9" t="s">
        <v>768</v>
      </c>
      <c r="C12" s="9" t="s">
        <v>35</v>
      </c>
      <c r="D12" s="9" t="s">
        <v>769</v>
      </c>
      <c r="E12" s="9" t="s">
        <v>769</v>
      </c>
      <c r="F12" s="9" t="s">
        <v>770</v>
      </c>
      <c r="G12" s="9" t="s">
        <v>74</v>
      </c>
      <c r="H12" s="9" t="s">
        <v>771</v>
      </c>
      <c r="I12" s="9" t="s">
        <v>772</v>
      </c>
      <c r="J12" s="10" t="s">
        <v>773</v>
      </c>
      <c r="K12" s="9" t="s">
        <v>11</v>
      </c>
      <c r="L12" s="9" t="s">
        <v>774</v>
      </c>
      <c r="M12" s="9" t="str">
        <f>IFERROR(IF((VLOOKUP(TRIM(B12),'TA Maintained'!B:E,4,FALSE)=""),"No Laptop",VLOOKUP(TRIM(B12),'TA Maintained'!B:E,4,FALSE)), "No Laptop")</f>
        <v>No Laptop</v>
      </c>
      <c r="N12" s="9"/>
      <c r="O12" s="9"/>
      <c r="R12" s="9"/>
      <c r="S12" s="9"/>
      <c r="T12" s="9"/>
      <c r="U12" s="9"/>
      <c r="V12" s="9"/>
      <c r="W12" s="9"/>
    </row>
    <row r="13" spans="1:23" ht="12.75" customHeight="1" x14ac:dyDescent="0.2">
      <c r="A13" s="26">
        <f>Teacher!A34+1</f>
        <v>34</v>
      </c>
      <c r="B13" s="9" t="s">
        <v>775</v>
      </c>
      <c r="C13" s="9" t="s">
        <v>15</v>
      </c>
      <c r="D13" s="9" t="s">
        <v>776</v>
      </c>
      <c r="E13" s="9" t="s">
        <v>777</v>
      </c>
      <c r="F13" s="9" t="s">
        <v>587</v>
      </c>
      <c r="G13" s="9" t="s">
        <v>19</v>
      </c>
      <c r="H13" s="9" t="s">
        <v>778</v>
      </c>
      <c r="I13" s="9" t="s">
        <v>779</v>
      </c>
      <c r="J13" s="10">
        <v>94381072</v>
      </c>
      <c r="K13" s="9"/>
      <c r="L13" s="9" t="s">
        <v>774</v>
      </c>
      <c r="M13" s="9" t="str">
        <f>IFERROR(IF((VLOOKUP(TRIM(B13),'TA Maintained'!B:E,4,FALSE)=""),"No Laptop",VLOOKUP(TRIM(B13),'TA Maintained'!B:E,4,FALSE)), "No Laptop")</f>
        <v>No Laptop</v>
      </c>
      <c r="N13" s="9"/>
      <c r="O13" s="9"/>
      <c r="R13" s="9"/>
      <c r="S13" s="9"/>
      <c r="T13" s="9"/>
      <c r="U13" s="9"/>
      <c r="V13" s="9"/>
      <c r="W13" s="9"/>
    </row>
    <row r="14" spans="1:23" ht="12.75" customHeight="1" x14ac:dyDescent="0.2">
      <c r="A14" s="26">
        <f>Teacher!A47+1</f>
        <v>47</v>
      </c>
      <c r="B14" s="9" t="s">
        <v>780</v>
      </c>
      <c r="C14" s="9" t="s">
        <v>25</v>
      </c>
      <c r="D14" s="9" t="s">
        <v>781</v>
      </c>
      <c r="E14" s="9" t="s">
        <v>782</v>
      </c>
      <c r="F14" s="9" t="s">
        <v>783</v>
      </c>
      <c r="G14" s="9" t="s">
        <v>66</v>
      </c>
      <c r="H14" s="9" t="s">
        <v>784</v>
      </c>
      <c r="I14" s="9" t="s">
        <v>785</v>
      </c>
      <c r="J14" s="10" t="s">
        <v>786</v>
      </c>
      <c r="K14" s="9"/>
      <c r="L14" s="9" t="s">
        <v>787</v>
      </c>
      <c r="M14" s="9" t="str">
        <f>IFERROR(IF((VLOOKUP(TRIM(B14),'TA Maintained'!B:E,4,FALSE)=""),"No Laptop",VLOOKUP(TRIM(B14),'TA Maintained'!B:E,4,FALSE)), "No Laptop")</f>
        <v>S0060279</v>
      </c>
      <c r="N14" s="9"/>
      <c r="O14" s="9"/>
      <c r="R14" s="9"/>
      <c r="S14" s="9"/>
      <c r="T14" s="9"/>
      <c r="U14" s="9"/>
      <c r="V14" s="9"/>
      <c r="W14" s="9"/>
    </row>
    <row r="15" spans="1:23" ht="12.75" customHeight="1" x14ac:dyDescent="0.2">
      <c r="A15" s="26">
        <f>Teacher!A53+1</f>
        <v>53</v>
      </c>
      <c r="B15" s="9" t="s">
        <v>788</v>
      </c>
      <c r="C15" s="9" t="s">
        <v>25</v>
      </c>
      <c r="D15" s="9" t="s">
        <v>789</v>
      </c>
      <c r="E15" s="9" t="s">
        <v>790</v>
      </c>
      <c r="F15" s="9" t="s">
        <v>755</v>
      </c>
      <c r="G15" s="9" t="s">
        <v>59</v>
      </c>
      <c r="H15" s="9" t="s">
        <v>791</v>
      </c>
      <c r="I15" s="9" t="s">
        <v>792</v>
      </c>
      <c r="J15" s="10" t="s">
        <v>793</v>
      </c>
      <c r="K15" s="9"/>
      <c r="L15" s="9" t="s">
        <v>794</v>
      </c>
      <c r="M15" s="9" t="str">
        <f>IFERROR(IF((VLOOKUP(TRIM(B15),'TA Maintained'!B:E,4,FALSE)=""),"No Laptop",VLOOKUP(TRIM(B15),'TA Maintained'!B:E,4,FALSE)), "No Laptop")</f>
        <v>No Laptop</v>
      </c>
      <c r="N15" s="9"/>
      <c r="O15" s="9"/>
      <c r="R15" s="9"/>
      <c r="S15" s="9"/>
      <c r="T15" s="9"/>
      <c r="U15" s="9"/>
      <c r="V15" s="9"/>
      <c r="W15" s="9"/>
    </row>
    <row r="16" spans="1:23" ht="12.75" customHeight="1" x14ac:dyDescent="0.2">
      <c r="A16" s="26">
        <f>Teacher!A55+1</f>
        <v>55</v>
      </c>
      <c r="B16" s="9" t="s">
        <v>795</v>
      </c>
      <c r="C16" s="9" t="s">
        <v>57</v>
      </c>
      <c r="D16" s="9" t="s">
        <v>796</v>
      </c>
      <c r="E16" s="9" t="s">
        <v>797</v>
      </c>
      <c r="F16" s="9" t="s">
        <v>755</v>
      </c>
      <c r="G16" s="9" t="s">
        <v>59</v>
      </c>
      <c r="H16" s="9" t="s">
        <v>798</v>
      </c>
      <c r="I16" s="9" t="s">
        <v>799</v>
      </c>
      <c r="J16" s="10" t="s">
        <v>800</v>
      </c>
      <c r="K16" s="9"/>
      <c r="L16" s="9" t="s">
        <v>794</v>
      </c>
      <c r="M16" s="9" t="str">
        <f>IFERROR(IF((VLOOKUP(TRIM(B16),'TA Maintained'!B:E,4,FALSE)=""),"No Laptop",VLOOKUP(TRIM(B16),'TA Maintained'!B:E,4,FALSE)), "No Laptop")</f>
        <v>No Laptop</v>
      </c>
      <c r="N16" s="9"/>
      <c r="O16" s="9"/>
      <c r="R16" s="9"/>
      <c r="S16" s="9"/>
      <c r="T16" s="9"/>
      <c r="U16" s="9"/>
      <c r="V16" s="9"/>
      <c r="W16" s="9"/>
    </row>
    <row r="17" spans="1:23" ht="12.75" customHeight="1" x14ac:dyDescent="0.2">
      <c r="A17" s="26">
        <f>Teacher!A58+1</f>
        <v>58</v>
      </c>
      <c r="B17" s="9" t="s">
        <v>801</v>
      </c>
      <c r="C17" s="9" t="s">
        <v>35</v>
      </c>
      <c r="D17" s="9" t="s">
        <v>802</v>
      </c>
      <c r="E17" s="9" t="s">
        <v>802</v>
      </c>
      <c r="F17" s="9" t="s">
        <v>37</v>
      </c>
      <c r="G17" s="9" t="s">
        <v>28</v>
      </c>
      <c r="H17" s="9" t="s">
        <v>803</v>
      </c>
      <c r="I17" s="9" t="s">
        <v>804</v>
      </c>
      <c r="J17" s="10" t="s">
        <v>805</v>
      </c>
      <c r="K17" s="9"/>
      <c r="L17" s="9" t="s">
        <v>719</v>
      </c>
      <c r="M17" s="9" t="str">
        <f>IFERROR(IF((VLOOKUP(TRIM(B17),'TA Maintained'!B:E,4,FALSE)=""),"No Laptop",VLOOKUP(TRIM(B17),'TA Maintained'!B:E,4,FALSE)), "No Laptop")</f>
        <v>No Laptop</v>
      </c>
      <c r="N17" s="9"/>
      <c r="O17" s="9"/>
      <c r="R17" s="9"/>
      <c r="S17" s="9"/>
      <c r="T17" s="9"/>
      <c r="U17" s="9"/>
      <c r="V17" s="9"/>
      <c r="W17" s="9"/>
    </row>
    <row r="18" spans="1:23" ht="12.75" customHeight="1" x14ac:dyDescent="0.2">
      <c r="A18" s="26">
        <f>Teacher!A64+1</f>
        <v>64</v>
      </c>
      <c r="B18" s="9" t="s">
        <v>806</v>
      </c>
      <c r="C18" s="9" t="s">
        <v>35</v>
      </c>
      <c r="D18" s="9" t="s">
        <v>807</v>
      </c>
      <c r="E18" s="9" t="s">
        <v>807</v>
      </c>
      <c r="F18" s="9" t="s">
        <v>297</v>
      </c>
      <c r="G18" s="9" t="s">
        <v>28</v>
      </c>
      <c r="H18" s="9" t="s">
        <v>808</v>
      </c>
      <c r="I18" s="9" t="s">
        <v>809</v>
      </c>
      <c r="J18" s="10" t="s">
        <v>810</v>
      </c>
      <c r="K18" s="9"/>
      <c r="L18" s="9"/>
      <c r="M18" s="9" t="str">
        <f>IFERROR(IF((VLOOKUP(TRIM(B18),'TA Maintained'!B:E,4,FALSE)=""),"No Laptop",VLOOKUP(TRIM(B18),'TA Maintained'!B:E,4,FALSE)), "No Laptop")</f>
        <v>No Laptop</v>
      </c>
      <c r="N18" s="9"/>
      <c r="O18" s="9"/>
      <c r="R18" s="9"/>
      <c r="S18" s="9"/>
      <c r="T18" s="9"/>
      <c r="U18" s="9"/>
      <c r="V18" s="9"/>
      <c r="W18" s="9"/>
    </row>
    <row r="19" spans="1:23" ht="12.75" customHeight="1" x14ac:dyDescent="0.2">
      <c r="A19" s="26">
        <v>74</v>
      </c>
      <c r="B19" s="9" t="s">
        <v>811</v>
      </c>
      <c r="C19" s="9" t="s">
        <v>57</v>
      </c>
      <c r="D19" s="9" t="s">
        <v>812</v>
      </c>
      <c r="E19" s="9" t="s">
        <v>813</v>
      </c>
      <c r="F19" s="9" t="s">
        <v>755</v>
      </c>
      <c r="G19" s="9" t="s">
        <v>74</v>
      </c>
      <c r="H19" s="9" t="s">
        <v>814</v>
      </c>
      <c r="I19" s="9" t="s">
        <v>815</v>
      </c>
      <c r="J19" s="10" t="s">
        <v>816</v>
      </c>
      <c r="K19" s="9"/>
      <c r="L19" s="9" t="s">
        <v>794</v>
      </c>
      <c r="M19" s="9" t="str">
        <f>IFERROR(IF((VLOOKUP(TRIM(B19),'TA Maintained'!B:E,4,FALSE)=""),"No Laptop",VLOOKUP(TRIM(B19),'TA Maintained'!B:E,4,FALSE)), "No Laptop")</f>
        <v>No Laptop</v>
      </c>
      <c r="N19" s="9"/>
      <c r="O19" s="9"/>
      <c r="R19" s="9"/>
      <c r="S19" s="9"/>
      <c r="T19" s="9"/>
      <c r="U19" s="9"/>
      <c r="V19" s="9"/>
      <c r="W19" s="9"/>
    </row>
    <row r="20" spans="1:23" ht="12.75" customHeight="1" x14ac:dyDescent="0.2">
      <c r="A20" s="26">
        <f>Teacher!A67+1</f>
        <v>67</v>
      </c>
      <c r="B20" s="9" t="s">
        <v>627</v>
      </c>
      <c r="C20" s="9" t="s">
        <v>50</v>
      </c>
      <c r="D20" s="9" t="s">
        <v>628</v>
      </c>
      <c r="E20" s="9" t="s">
        <v>629</v>
      </c>
      <c r="F20" s="9" t="s">
        <v>37</v>
      </c>
      <c r="G20" s="9" t="s">
        <v>19</v>
      </c>
      <c r="H20" s="9" t="s">
        <v>817</v>
      </c>
      <c r="I20" s="9" t="s">
        <v>818</v>
      </c>
      <c r="J20" s="10" t="s">
        <v>819</v>
      </c>
      <c r="K20" s="9"/>
      <c r="L20" s="9" t="s">
        <v>820</v>
      </c>
      <c r="M20" s="9" t="str">
        <f>IFERROR(IF((VLOOKUP(TRIM(B20),'TA Maintained'!B:E,4,FALSE)=""),"No Laptop",VLOOKUP(TRIM(B20),'TA Maintained'!B:E,4,FALSE)), "No Laptop")</f>
        <v>S0060307</v>
      </c>
      <c r="N20" s="9"/>
      <c r="O20" s="9"/>
      <c r="R20" s="9"/>
      <c r="S20" s="9"/>
      <c r="T20" s="9"/>
      <c r="U20" s="9"/>
      <c r="V20" s="9"/>
      <c r="W20" s="9"/>
    </row>
    <row r="21" spans="1:23" ht="12.75" customHeight="1" x14ac:dyDescent="0.2">
      <c r="A21" s="26">
        <f>Teacher!A73+1</f>
        <v>73</v>
      </c>
      <c r="B21" s="9" t="s">
        <v>821</v>
      </c>
      <c r="C21" s="9" t="s">
        <v>350</v>
      </c>
      <c r="D21" s="9" t="s">
        <v>822</v>
      </c>
      <c r="E21" s="9" t="s">
        <v>823</v>
      </c>
      <c r="F21" s="9" t="s">
        <v>291</v>
      </c>
      <c r="G21" s="9" t="s">
        <v>59</v>
      </c>
      <c r="H21" s="9" t="s">
        <v>824</v>
      </c>
      <c r="I21" s="9" t="s">
        <v>825</v>
      </c>
      <c r="J21" s="10" t="s">
        <v>826</v>
      </c>
      <c r="K21" s="9"/>
      <c r="L21" s="9" t="s">
        <v>827</v>
      </c>
      <c r="M21" s="9" t="str">
        <f>IFERROR(IF((VLOOKUP(TRIM(B21),'TA Maintained'!B:E,4,FALSE)=""),"No Laptop",VLOOKUP(TRIM(B21),'TA Maintained'!B:E,4,FALSE)), "No Laptop")</f>
        <v>No Laptop</v>
      </c>
      <c r="N21" s="9"/>
      <c r="O21" s="9"/>
      <c r="R21" s="9"/>
      <c r="S21" s="9"/>
      <c r="T21" s="9"/>
      <c r="U21" s="9"/>
      <c r="V21" s="9"/>
      <c r="W21" s="9"/>
    </row>
    <row r="22" spans="1:23" ht="12.75" customHeight="1" x14ac:dyDescent="0.2">
      <c r="A22" s="26">
        <f>Teacher!A75+1</f>
        <v>75</v>
      </c>
      <c r="B22" s="9" t="s">
        <v>828</v>
      </c>
      <c r="C22" s="9" t="s">
        <v>15</v>
      </c>
      <c r="D22" s="9" t="s">
        <v>829</v>
      </c>
      <c r="E22" s="9" t="s">
        <v>829</v>
      </c>
      <c r="F22" s="9" t="s">
        <v>715</v>
      </c>
      <c r="G22" s="9" t="s">
        <v>715</v>
      </c>
      <c r="H22" s="9" t="s">
        <v>830</v>
      </c>
      <c r="I22" s="9" t="s">
        <v>831</v>
      </c>
      <c r="J22" s="10" t="s">
        <v>832</v>
      </c>
      <c r="K22" s="9" t="s">
        <v>11</v>
      </c>
      <c r="L22" s="9" t="s">
        <v>833</v>
      </c>
      <c r="M22" s="9" t="str">
        <f>IFERROR(IF((VLOOKUP(TRIM(B22),'TA Maintained'!B:E,4,FALSE)=""),"No Laptop",VLOOKUP(TRIM(B22),'TA Maintained'!B:E,4,FALSE)), "No Laptop")</f>
        <v>No Laptop</v>
      </c>
      <c r="N22" s="9"/>
      <c r="O22" s="9"/>
      <c r="R22" s="9"/>
      <c r="S22" s="9"/>
      <c r="T22" s="9"/>
      <c r="U22" s="9"/>
      <c r="V22" s="9"/>
      <c r="W22" s="9"/>
    </row>
    <row r="23" spans="1:23" ht="12.75" customHeight="1" x14ac:dyDescent="0.2">
      <c r="A23" s="26">
        <f>Teacher!A87+1</f>
        <v>87</v>
      </c>
      <c r="B23" s="9" t="s">
        <v>834</v>
      </c>
      <c r="C23" s="9" t="s">
        <v>15</v>
      </c>
      <c r="D23" s="9" t="s">
        <v>835</v>
      </c>
      <c r="E23" s="9" t="s">
        <v>836</v>
      </c>
      <c r="F23" s="9" t="s">
        <v>755</v>
      </c>
      <c r="G23" s="9" t="s">
        <v>19</v>
      </c>
      <c r="H23" s="9" t="s">
        <v>837</v>
      </c>
      <c r="I23" s="9"/>
      <c r="J23" s="10">
        <v>91199003</v>
      </c>
      <c r="L23" s="9" t="s">
        <v>794</v>
      </c>
      <c r="M23" s="9" t="str">
        <f>IFERROR(IF((VLOOKUP(TRIM(B23),'TA Maintained'!B:E,4,FALSE)=""),"No Laptop",VLOOKUP(TRIM(B23),'TA Maintained'!B:E,4,FALSE)), "No Laptop")</f>
        <v>No Laptop</v>
      </c>
      <c r="N23" s="9"/>
      <c r="O23" s="9"/>
      <c r="R23" s="9"/>
      <c r="S23" s="9"/>
      <c r="T23" s="9"/>
      <c r="U23" s="9"/>
      <c r="V23" s="9"/>
      <c r="W23" s="9"/>
    </row>
    <row r="24" spans="1:23" ht="12.75" customHeight="1" x14ac:dyDescent="0.2">
      <c r="A24" s="26">
        <f>Teacher!A31+1</f>
        <v>31</v>
      </c>
      <c r="B24" s="9" t="s">
        <v>838</v>
      </c>
      <c r="C24" s="9" t="s">
        <v>50</v>
      </c>
      <c r="D24" s="9" t="s">
        <v>839</v>
      </c>
      <c r="E24" s="9" t="s">
        <v>840</v>
      </c>
      <c r="F24" s="9" t="s">
        <v>841</v>
      </c>
      <c r="G24" s="9" t="s">
        <v>19</v>
      </c>
      <c r="H24" s="9" t="s">
        <v>842</v>
      </c>
      <c r="I24" s="9" t="s">
        <v>843</v>
      </c>
      <c r="J24" s="10" t="s">
        <v>844</v>
      </c>
      <c r="L24" s="9"/>
      <c r="M24" s="9" t="str">
        <f>IFERROR(IF((VLOOKUP(TRIM(B24),'TA Maintained'!B:E,4,FALSE)=""),"No Laptop",VLOOKUP(TRIM(B24),'TA Maintained'!B:E,4,FALSE)), "No Laptop")</f>
        <v>No Laptop</v>
      </c>
      <c r="N24" s="9"/>
      <c r="O24" s="9"/>
      <c r="R24" s="9"/>
      <c r="S24" s="9"/>
      <c r="T24" s="9"/>
      <c r="U24" s="9"/>
      <c r="V24" s="9"/>
      <c r="W24" s="9"/>
    </row>
    <row r="25" spans="1:23" ht="12.75" customHeight="1" x14ac:dyDescent="0.2">
      <c r="A25" s="3">
        <v>14</v>
      </c>
      <c r="B25" t="s">
        <v>845</v>
      </c>
      <c r="C25" t="s">
        <v>57</v>
      </c>
      <c r="D25" t="s">
        <v>846</v>
      </c>
      <c r="E25" t="s">
        <v>709</v>
      </c>
      <c r="I25" s="14" t="s">
        <v>711</v>
      </c>
      <c r="J25" t="s">
        <v>847</v>
      </c>
      <c r="M25" s="9" t="str">
        <f>IFERROR(IF((VLOOKUP(TRIM(B25),'TA Maintained'!B:E,4,FALSE)=""),"No Laptop",VLOOKUP(TRIM(B25),'TA Maintained'!B:E,4,FALSE)), "No Laptop")</f>
        <v>No Laptop</v>
      </c>
      <c r="V25" s="9"/>
      <c r="W25" s="9"/>
    </row>
    <row r="26" spans="1:23" ht="12.75" customHeight="1" x14ac:dyDescent="0.2">
      <c r="A26" s="3">
        <v>13</v>
      </c>
      <c r="C26" t="s">
        <v>663</v>
      </c>
      <c r="D26" t="s">
        <v>848</v>
      </c>
      <c r="E26" t="s">
        <v>685</v>
      </c>
      <c r="I26" s="14" t="s">
        <v>849</v>
      </c>
      <c r="J26" t="s">
        <v>850</v>
      </c>
      <c r="M26" s="9" t="str">
        <f>IFERROR(IF((VLOOKUP(TRIM(B26),'TA Maintained'!B:E,4,FALSE)=""),"No Laptop",VLOOKUP(TRIM(B26),'TA Maintained'!B:E,4,FALSE)), "No Laptop")</f>
        <v>No Laptop</v>
      </c>
      <c r="V26" s="9"/>
      <c r="W26" s="9"/>
    </row>
    <row r="27" spans="1:23" ht="12.75" customHeight="1" x14ac:dyDescent="0.2">
      <c r="A27" s="3">
        <v>16</v>
      </c>
      <c r="B27" t="s">
        <v>851</v>
      </c>
      <c r="C27" t="s">
        <v>15</v>
      </c>
      <c r="D27" t="s">
        <v>852</v>
      </c>
      <c r="E27" t="s">
        <v>853</v>
      </c>
      <c r="F27" s="14"/>
      <c r="I27" s="14" t="s">
        <v>702</v>
      </c>
      <c r="J27" t="s">
        <v>854</v>
      </c>
      <c r="M27" s="9" t="str">
        <f>IFERROR(IF((VLOOKUP(TRIM(B27),'TA Maintained'!B:E,4,FALSE)=""),"No Laptop",VLOOKUP(TRIM(B27),'TA Maintained'!B:E,4,FALSE)), "No Laptop")</f>
        <v>No Laptop</v>
      </c>
      <c r="V27" s="9"/>
      <c r="W27" s="9"/>
    </row>
    <row r="28" spans="1:23" ht="12.75" customHeight="1" x14ac:dyDescent="0.2">
      <c r="A28" s="3">
        <f>Teacher!A95+1</f>
        <v>1</v>
      </c>
      <c r="B28" t="s">
        <v>855</v>
      </c>
      <c r="C28" t="s">
        <v>50</v>
      </c>
      <c r="D28" t="s">
        <v>856</v>
      </c>
      <c r="E28" t="s">
        <v>857</v>
      </c>
      <c r="F28" t="s">
        <v>592</v>
      </c>
      <c r="G28" t="s">
        <v>19</v>
      </c>
      <c r="J28" t="s">
        <v>858</v>
      </c>
      <c r="L28" s="1"/>
      <c r="M28" s="9" t="str">
        <f>IFERROR(IF((VLOOKUP(TRIM(B28),'TA Maintained'!B:E,4,FALSE)=""),"No Laptop",VLOOKUP(TRIM(B28),'TA Maintained'!B:E,4,FALSE)), "No Laptop")</f>
        <v>No Laptop</v>
      </c>
    </row>
    <row r="29" spans="1:23" ht="63.75" x14ac:dyDescent="0.2">
      <c r="A29" s="26">
        <v>16</v>
      </c>
      <c r="B29" s="9" t="s">
        <v>859</v>
      </c>
      <c r="C29" s="9" t="s">
        <v>25</v>
      </c>
      <c r="D29" s="9" t="s">
        <v>860</v>
      </c>
      <c r="E29" s="9" t="s">
        <v>853</v>
      </c>
      <c r="F29" s="19" t="s">
        <v>861</v>
      </c>
      <c r="G29" s="9"/>
      <c r="H29" s="9">
        <v>8135</v>
      </c>
      <c r="I29" s="9" t="s">
        <v>862</v>
      </c>
      <c r="J29" s="9"/>
      <c r="K29" s="9" t="s">
        <v>23</v>
      </c>
      <c r="L29" s="9" t="str">
        <f>IFERROR(IF((VLOOKUP(TRIM(B29),'TA Maintained'!B$2:E$131,4,FALSE)=""),"Not Yet Sighted",VLOOKUP(TRIM(B29),'TA Maintained'!B$2:E$131,4,FALSE)), "Not Yet Sighted")</f>
        <v>Not Yet Sighted</v>
      </c>
      <c r="M29" s="9" t="str">
        <f>IFERROR(IF((VLOOKUP(TRIM(B29),'TA Maintained'!B:E,4,FALSE)=""),"No Laptop",VLOOKUP(TRIM(B29),'TA Maintained'!B:E,4,FALSE)), "No Laptop")</f>
        <v>No Laptop</v>
      </c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38.25" x14ac:dyDescent="0.2">
      <c r="A30">
        <v>10</v>
      </c>
      <c r="B30" t="s">
        <v>863</v>
      </c>
      <c r="C30" t="s">
        <v>15</v>
      </c>
      <c r="D30" t="s">
        <v>864</v>
      </c>
      <c r="E30" t="s">
        <v>865</v>
      </c>
      <c r="F30" t="s">
        <v>866</v>
      </c>
      <c r="I30" t="s">
        <v>867</v>
      </c>
      <c r="K30" t="s">
        <v>23</v>
      </c>
      <c r="L30" t="s">
        <v>868</v>
      </c>
      <c r="M30" s="9" t="str">
        <f>IFERROR(IF((VLOOKUP(TRIM(B30),'TA Maintained'!B:E,4,FALSE)=""),"No Laptop",VLOOKUP(TRIM(B30),'TA Maintained'!B:E,4,FALSE)), "No Laptop")</f>
        <v>No Laptop</v>
      </c>
      <c r="V30" s="9"/>
      <c r="W30" s="9"/>
    </row>
    <row r="31" spans="1:23" ht="25.5" x14ac:dyDescent="0.2">
      <c r="A31" s="20">
        <f>EAS!A17+1</f>
        <v>17</v>
      </c>
      <c r="B31" s="9" t="s">
        <v>869</v>
      </c>
      <c r="C31" s="9" t="s">
        <v>57</v>
      </c>
      <c r="D31" s="9" t="s">
        <v>870</v>
      </c>
      <c r="E31" s="9" t="s">
        <v>709</v>
      </c>
      <c r="F31" s="19" t="s">
        <v>711</v>
      </c>
      <c r="G31" s="9"/>
      <c r="H31" s="9">
        <v>8136</v>
      </c>
      <c r="I31" s="9">
        <v>98946859</v>
      </c>
      <c r="J31" s="9"/>
      <c r="K31" s="9"/>
      <c r="L31" s="9"/>
      <c r="M31" s="9" t="str">
        <f>IFERROR(IF((VLOOKUP(TRIM(B31),'TA Maintained'!B:E,4,FALSE)=""),"No Laptop",VLOOKUP(TRIM(B31),'TA Maintained'!B:E,4,FALSE)), "No Laptop")</f>
        <v>No Laptop</v>
      </c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38.25" x14ac:dyDescent="0.2">
      <c r="A32" s="20">
        <v>1</v>
      </c>
      <c r="B32" t="s">
        <v>871</v>
      </c>
      <c r="C32" t="s">
        <v>25</v>
      </c>
      <c r="D32" t="s">
        <v>872</v>
      </c>
      <c r="E32" t="s">
        <v>873</v>
      </c>
      <c r="F32" s="14" t="s">
        <v>874</v>
      </c>
      <c r="I32" t="s">
        <v>875</v>
      </c>
      <c r="K32" t="s">
        <v>23</v>
      </c>
      <c r="L32" t="str">
        <f>IFERROR(IF((VLOOKUP(TRIM(B32),'TA Maintained'!B:E,4,FALSE)=""),"No Laptop",VLOOKUP(TRIM(B32),'TA Maintained'!B:E,4,FALSE)), "No Laptop")</f>
        <v>No Laptop</v>
      </c>
      <c r="W32" s="9"/>
    </row>
    <row r="33" spans="1:2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defaultColWidth="17.140625" defaultRowHeight="12.75" customHeight="1" x14ac:dyDescent="0.2"/>
  <cols>
    <col min="1" max="1" width="11.85546875" customWidth="1"/>
    <col min="2" max="2" width="12.140625" customWidth="1"/>
    <col min="3" max="3" width="6" customWidth="1"/>
  </cols>
  <sheetData>
    <row r="1" spans="1:10" ht="12.75" customHeight="1" x14ac:dyDescent="0.2">
      <c r="A1" s="14" t="s">
        <v>876</v>
      </c>
      <c r="B1" t="s">
        <v>487</v>
      </c>
      <c r="C1" t="s">
        <v>35</v>
      </c>
      <c r="D1" t="s">
        <v>488</v>
      </c>
      <c r="E1" t="s">
        <v>877</v>
      </c>
      <c r="F1" t="str">
        <f>IF((E1="No Laptop"), "", IFERROR(("Teacher" &amp; VLOOKUP(E1,Teacher!M:P,7,FALSE)),IFERROR(("EAS" &amp; VLOOKUP(E1,EAS!L:V,11,FALSE)),IFERROR(("Ex-Staff" &amp; VLOOKUP(E1,'Ex-Staff'!M:V,10,FALSE)),IF((E1&lt;&gt;""),"SR/TA/ETC","")))))</f>
        <v>SR/TA/ETC</v>
      </c>
      <c r="H1" t="s">
        <v>878</v>
      </c>
      <c r="I1">
        <f>COUNTA(E:E)-COUNTIF(E:E, "=No Laptop")</f>
        <v>122</v>
      </c>
    </row>
    <row r="2" spans="1:10" ht="12.75" customHeight="1" x14ac:dyDescent="0.2">
      <c r="A2" s="14" t="s">
        <v>879</v>
      </c>
      <c r="B2" t="s">
        <v>561</v>
      </c>
      <c r="C2" t="s">
        <v>35</v>
      </c>
      <c r="D2" t="s">
        <v>880</v>
      </c>
      <c r="E2" t="s">
        <v>881</v>
      </c>
      <c r="F2" t="str">
        <f>IF((E2="No Laptop"), "", IFERROR(("Teacher" &amp; VLOOKUP(E2,Teacher!M:P,7,FALSE)),IFERROR(("EAS" &amp; VLOOKUP(E2,EAS!L:V,11,FALSE)),IFERROR(("Ex-Staff" &amp; VLOOKUP(E2,'Ex-Staff'!M:V,10,FALSE)),IF((E2&lt;&gt;""),"SR/TA/ETC","")))))</f>
        <v>SR/TA/ETC</v>
      </c>
      <c r="H2" t="s">
        <v>882</v>
      </c>
      <c r="I2">
        <f>COUNTIF(F:F,"=Teacher")</f>
        <v>0</v>
      </c>
    </row>
    <row r="3" spans="1:10" ht="12.75" customHeight="1" x14ac:dyDescent="0.2">
      <c r="A3" s="14" t="s">
        <v>883</v>
      </c>
      <c r="B3" t="s">
        <v>548</v>
      </c>
      <c r="C3" t="s">
        <v>15</v>
      </c>
      <c r="D3" t="s">
        <v>549</v>
      </c>
      <c r="E3" t="s">
        <v>884</v>
      </c>
      <c r="F3" t="str">
        <f>IF((E3="No Laptop"), "", IFERROR(("Teacher" &amp; VLOOKUP(E3,Teacher!M:P,7,FALSE)),IFERROR(("EAS" &amp; VLOOKUP(E3,EAS!L:V,11,FALSE)),IFERROR(("Ex-Staff" &amp; VLOOKUP(E3,'Ex-Staff'!M:V,10,FALSE)),IF((E3&lt;&gt;""),"SR/TA/ETC","")))))</f>
        <v>SR/TA/ETC</v>
      </c>
      <c r="H3" t="s">
        <v>885</v>
      </c>
      <c r="I3">
        <f>COUNTIF(F:F,"=EAS")</f>
        <v>7</v>
      </c>
    </row>
    <row r="4" spans="1:10" ht="12.75" customHeight="1" x14ac:dyDescent="0.2">
      <c r="A4" s="14" t="s">
        <v>886</v>
      </c>
      <c r="B4" t="s">
        <v>493</v>
      </c>
      <c r="C4" t="s">
        <v>50</v>
      </c>
      <c r="D4" t="s">
        <v>494</v>
      </c>
      <c r="E4" t="s">
        <v>499</v>
      </c>
      <c r="F4" t="str">
        <f>IF((E4="No Laptop"), "", IFERROR(("Teacher" &amp; VLOOKUP(E4,Teacher!M:P,7,FALSE)),IFERROR(("EAS" &amp; VLOOKUP(E4,EAS!L:V,11,FALSE)),IFERROR(("Ex-Staff" &amp; VLOOKUP(E4,'Ex-Staff'!M:V,10,FALSE)),IF((E4&lt;&gt;""),"SR/TA/ETC","")))))</f>
        <v>SR/TA/ETC</v>
      </c>
      <c r="H4" t="s">
        <v>887</v>
      </c>
      <c r="I4">
        <f>COUNTIF(F:F,"=Ex-Staff")</f>
        <v>2</v>
      </c>
    </row>
    <row r="5" spans="1:10" ht="12.75" customHeight="1" x14ac:dyDescent="0.2">
      <c r="A5" s="14" t="s">
        <v>888</v>
      </c>
      <c r="D5" t="s">
        <v>889</v>
      </c>
      <c r="E5" t="s">
        <v>890</v>
      </c>
      <c r="F5" t="str">
        <f>IF((E5="No Laptop"), "", IFERROR(("Teacher" &amp; VLOOKUP(E5,Teacher!M:P,7,FALSE)),IFERROR(("EAS" &amp; VLOOKUP(E5,EAS!L:V,11,FALSE)),IFERROR(("Ex-Staff" &amp; VLOOKUP(E5,'Ex-Staff'!M:V,10,FALSE)),IF((E5&lt;&gt;""),"SR/TA/ETC","")))))</f>
        <v>SR/TA/ETC</v>
      </c>
      <c r="H5" t="s">
        <v>891</v>
      </c>
      <c r="I5">
        <f>COUNTIF(F:F,"=SR/TA/ETC")</f>
        <v>113</v>
      </c>
    </row>
    <row r="6" spans="1:10" ht="12.75" customHeight="1" x14ac:dyDescent="0.2">
      <c r="A6" s="14" t="s">
        <v>892</v>
      </c>
      <c r="B6" t="s">
        <v>687</v>
      </c>
      <c r="C6" t="s">
        <v>15</v>
      </c>
      <c r="D6" t="s">
        <v>688</v>
      </c>
      <c r="E6" t="s">
        <v>893</v>
      </c>
      <c r="F6" t="str">
        <f>IF((E6="No Laptop"), "", IFERROR(("Teacher" &amp; VLOOKUP(E6,Teacher!M:P,7,FALSE)),IFERROR(("EAS" &amp; VLOOKUP(E6,EAS!L:V,11,FALSE)),IFERROR(("Ex-Staff" &amp; VLOOKUP(E6,'Ex-Staff'!M:V,10,FALSE)),IF((E6&lt;&gt;""),"SR/TA/ETC","")))))</f>
        <v>EAS</v>
      </c>
      <c r="H6" t="s">
        <v>894</v>
      </c>
      <c r="I6">
        <f>SUM(I2:I5)</f>
        <v>122</v>
      </c>
      <c r="J6" t="str">
        <f>IF((I6=I1),"MATCH!", "NOT MATCH")</f>
        <v>MATCH!</v>
      </c>
    </row>
    <row r="7" spans="1:10" ht="12.75" customHeight="1" x14ac:dyDescent="0.2">
      <c r="A7" s="14" t="s">
        <v>895</v>
      </c>
      <c r="B7" t="s">
        <v>694</v>
      </c>
      <c r="C7" t="s">
        <v>25</v>
      </c>
      <c r="D7" t="s">
        <v>695</v>
      </c>
      <c r="E7" t="s">
        <v>896</v>
      </c>
      <c r="F7" t="str">
        <f>IF((E7="No Laptop"), "", IFERROR(("Teacher" &amp; VLOOKUP(E7,Teacher!M:P,7,FALSE)),IFERROR(("EAS" &amp; VLOOKUP(E7,EAS!L:V,11,FALSE)),IFERROR(("Ex-Staff" &amp; VLOOKUP(E7,'Ex-Staff'!M:V,10,FALSE)),IF((E7&lt;&gt;""),"SR/TA/ETC","")))))</f>
        <v>EAS</v>
      </c>
    </row>
    <row r="8" spans="1:10" ht="12.75" customHeight="1" x14ac:dyDescent="0.2">
      <c r="A8" s="14" t="s">
        <v>897</v>
      </c>
      <c r="B8" t="s">
        <v>674</v>
      </c>
      <c r="C8" t="s">
        <v>50</v>
      </c>
      <c r="D8" t="s">
        <v>675</v>
      </c>
      <c r="E8" t="s">
        <v>898</v>
      </c>
      <c r="F8" t="str">
        <f>IF((E8="No Laptop"), "", IFERROR(("Teacher" &amp; VLOOKUP(E8,Teacher!M:P,7,FALSE)),IFERROR(("EAS" &amp; VLOOKUP(E8,EAS!L:V,11,FALSE)),IFERROR(("Ex-Staff" &amp; VLOOKUP(E8,'Ex-Staff'!M:V,10,FALSE)),IF((E8&lt;&gt;""),"SR/TA/ETC","")))))</f>
        <v>EAS</v>
      </c>
    </row>
    <row r="9" spans="1:10" ht="12.75" customHeight="1" x14ac:dyDescent="0.2">
      <c r="A9" s="14" t="s">
        <v>899</v>
      </c>
      <c r="B9" t="s">
        <v>703</v>
      </c>
      <c r="C9" t="s">
        <v>15</v>
      </c>
      <c r="D9" t="s">
        <v>900</v>
      </c>
      <c r="E9" t="s">
        <v>901</v>
      </c>
      <c r="F9" t="str">
        <f>IF((E9="No Laptop"), "", IFERROR(("Teacher" &amp; VLOOKUP(E9,Teacher!M:P,7,FALSE)),IFERROR(("EAS" &amp; VLOOKUP(E9,EAS!L:V,11,FALSE)),IFERROR(("Ex-Staff" &amp; VLOOKUP(E9,'Ex-Staff'!M:V,10,FALSE)),IF((E9&lt;&gt;""),"SR/TA/ETC","")))))</f>
        <v>EAS</v>
      </c>
    </row>
    <row r="10" spans="1:10" ht="12.75" customHeight="1" x14ac:dyDescent="0.2">
      <c r="A10" s="14"/>
      <c r="F10" t="str">
        <f>IF((E10="No Laptop"), "", IFERROR(("Teacher" &amp; VLOOKUP(E10,Teacher!M:P,7,FALSE)),IFERROR(("EAS" &amp; VLOOKUP(E10,EAS!L:V,11,FALSE)),IFERROR(("Ex-Staff" &amp; VLOOKUP(E10,'Ex-Staff'!M:V,10,FALSE)),IF((E10&lt;&gt;""),"SR/TA/ETC","")))))</f>
        <v/>
      </c>
    </row>
    <row r="11" spans="1:10" ht="12.75" customHeight="1" x14ac:dyDescent="0.2">
      <c r="A11" s="14"/>
      <c r="F11" t="str">
        <f>IF((E11="No Laptop"), "", IFERROR(("Teacher" &amp; VLOOKUP(E11,Teacher!M:P,7,FALSE)),IFERROR(("EAS" &amp; VLOOKUP(E11,EAS!L:V,11,FALSE)),IFERROR(("Ex-Staff" &amp; VLOOKUP(E11,'Ex-Staff'!M:V,10,FALSE)),IF((E11&lt;&gt;""),"SR/TA/ETC","")))))</f>
        <v/>
      </c>
    </row>
    <row r="12" spans="1:10" ht="12.75" customHeight="1" x14ac:dyDescent="0.2">
      <c r="A12" s="14"/>
      <c r="F12" t="str">
        <f>IF((E12="No Laptop"), "", IFERROR(("Teacher" &amp; VLOOKUP(E12,Teacher!M:P,7,FALSE)),IFERROR(("EAS" &amp; VLOOKUP(E12,EAS!L:V,11,FALSE)),IFERROR(("Ex-Staff" &amp; VLOOKUP(E12,'Ex-Staff'!M:V,10,FALSE)),IF((E12&lt;&gt;""),"SR/TA/ETC","")))))</f>
        <v/>
      </c>
    </row>
    <row r="13" spans="1:10" ht="12.75" customHeight="1" x14ac:dyDescent="0.2">
      <c r="A13" s="14"/>
      <c r="F13" t="str">
        <f>IF((E13="No Laptop"), "", IFERROR(("Teacher" &amp; VLOOKUP(E13,Teacher!M:P,7,FALSE)),IFERROR(("EAS" &amp; VLOOKUP(E13,EAS!L:V,11,FALSE)),IFERROR(("Ex-Staff" &amp; VLOOKUP(E13,'Ex-Staff'!M:V,10,FALSE)),IF((E13&lt;&gt;""),"SR/TA/ETC","")))))</f>
        <v/>
      </c>
    </row>
    <row r="14" spans="1:10" ht="12.75" customHeight="1" x14ac:dyDescent="0.2">
      <c r="F14" t="str">
        <f>IF((E14="No Laptop"), "", IFERROR(("Teacher" &amp; VLOOKUP(E14,Teacher!M:P,7,FALSE)),IFERROR(("EAS" &amp; VLOOKUP(E14,EAS!L:V,11,FALSE)),IFERROR(("Ex-Staff" &amp; VLOOKUP(E14,'Ex-Staff'!M:V,10,FALSE)),IF((E14&lt;&gt;""),"SR/TA/ETC","")))))</f>
        <v/>
      </c>
    </row>
    <row r="15" spans="1:10" ht="12.75" customHeight="1" x14ac:dyDescent="0.2">
      <c r="A15" s="14"/>
      <c r="F15" t="str">
        <f>IF((E15="No Laptop"), "", IFERROR(("Teacher" &amp; VLOOKUP(E15,Teacher!M:P,7,FALSE)),IFERROR(("EAS" &amp; VLOOKUP(E15,EAS!L:V,11,FALSE)),IFERROR(("Ex-Staff" &amp; VLOOKUP(E15,'Ex-Staff'!M:V,10,FALSE)),IF((E15&lt;&gt;""),"SR/TA/ETC","")))))</f>
        <v/>
      </c>
    </row>
    <row r="16" spans="1:10" ht="12.75" customHeight="1" x14ac:dyDescent="0.2">
      <c r="A16" s="14" t="s">
        <v>902</v>
      </c>
      <c r="B16" t="s">
        <v>84</v>
      </c>
      <c r="C16" t="s">
        <v>35</v>
      </c>
      <c r="D16" t="s">
        <v>85</v>
      </c>
      <c r="E16" t="s">
        <v>903</v>
      </c>
      <c r="F16" t="str">
        <f>IF((E16="No Laptop"), "", IFERROR(("Teacher" &amp; VLOOKUP(E16,Teacher!M:P,7,FALSE)),IFERROR(("EAS" &amp; VLOOKUP(E16,EAS!L:V,11,FALSE)),IFERROR(("Ex-Staff" &amp; VLOOKUP(E16,'Ex-Staff'!M:V,10,FALSE)),IF((E16&lt;&gt;""),"SR/TA/ETC","")))))</f>
        <v>SR/TA/ETC</v>
      </c>
    </row>
    <row r="17" spans="1:6" ht="12.75" customHeight="1" x14ac:dyDescent="0.2">
      <c r="A17" s="14"/>
      <c r="F17" t="str">
        <f>IF((E17="No Laptop"), "", IFERROR(("Teacher" &amp; VLOOKUP(E17,Teacher!M:P,7,FALSE)),IFERROR(("EAS" &amp; VLOOKUP(E17,EAS!L:V,11,FALSE)),IFERROR(("Ex-Staff" &amp; VLOOKUP(E17,'Ex-Staff'!M:V,10,FALSE)),IF((E17&lt;&gt;""),"SR/TA/ETC","")))))</f>
        <v/>
      </c>
    </row>
    <row r="18" spans="1:6" ht="12.75" customHeight="1" x14ac:dyDescent="0.2">
      <c r="A18" s="14" t="s">
        <v>904</v>
      </c>
      <c r="B18" t="s">
        <v>386</v>
      </c>
      <c r="C18" t="s">
        <v>50</v>
      </c>
      <c r="D18" t="s">
        <v>905</v>
      </c>
      <c r="E18" t="s">
        <v>392</v>
      </c>
      <c r="F18" t="str">
        <f>IF((E18="No Laptop"), "", IFERROR(("Teacher" &amp; VLOOKUP(E18,Teacher!M:P,7,FALSE)),IFERROR(("EAS" &amp; VLOOKUP(E18,EAS!L:V,11,FALSE)),IFERROR(("Ex-Staff" &amp; VLOOKUP(E18,'Ex-Staff'!M:V,10,FALSE)),IF((E18&lt;&gt;""),"SR/TA/ETC","")))))</f>
        <v>SR/TA/ETC</v>
      </c>
    </row>
    <row r="19" spans="1:6" ht="12.75" customHeight="1" x14ac:dyDescent="0.2">
      <c r="A19" s="14" t="s">
        <v>906</v>
      </c>
      <c r="B19" t="s">
        <v>500</v>
      </c>
      <c r="C19" t="s">
        <v>25</v>
      </c>
      <c r="D19" t="s">
        <v>501</v>
      </c>
      <c r="E19" t="s">
        <v>907</v>
      </c>
      <c r="F19" t="str">
        <f>IF((E19="No Laptop"), "", IFERROR(("Teacher" &amp; VLOOKUP(E19,Teacher!M:P,7,FALSE)),IFERROR(("EAS" &amp; VLOOKUP(E19,EAS!L:V,11,FALSE)),IFERROR(("Ex-Staff" &amp; VLOOKUP(E19,'Ex-Staff'!M:V,10,FALSE)),IF((E19&lt;&gt;""),"SR/TA/ETC","")))))</f>
        <v>SR/TA/ETC</v>
      </c>
    </row>
    <row r="20" spans="1:6" ht="12.75" customHeight="1" x14ac:dyDescent="0.2">
      <c r="A20" s="14" t="s">
        <v>908</v>
      </c>
      <c r="B20" t="s">
        <v>132</v>
      </c>
      <c r="C20" t="s">
        <v>57</v>
      </c>
      <c r="D20" t="s">
        <v>133</v>
      </c>
      <c r="E20" t="s">
        <v>140</v>
      </c>
      <c r="F20" t="str">
        <f>IF((E20="No Laptop"), "", IFERROR(("Teacher" &amp; VLOOKUP(E20,Teacher!M:P,7,FALSE)),IFERROR(("EAS" &amp; VLOOKUP(E20,EAS!L:V,11,FALSE)),IFERROR(("Ex-Staff" &amp; VLOOKUP(E20,'Ex-Staff'!M:V,10,FALSE)),IF((E20&lt;&gt;""),"SR/TA/ETC","")))))</f>
        <v>SR/TA/ETC</v>
      </c>
    </row>
    <row r="21" spans="1:6" ht="12.75" customHeight="1" x14ac:dyDescent="0.2">
      <c r="A21" s="14" t="s">
        <v>909</v>
      </c>
      <c r="B21" t="s">
        <v>14</v>
      </c>
      <c r="C21" t="s">
        <v>15</v>
      </c>
      <c r="D21" t="s">
        <v>16</v>
      </c>
      <c r="E21" t="s">
        <v>910</v>
      </c>
      <c r="F21" t="str">
        <f>IF((E21="No Laptop"), "", IFERROR(("Teacher" &amp; VLOOKUP(E21,Teacher!M:P,7,FALSE)),IFERROR(("EAS" &amp; VLOOKUP(E21,EAS!L:V,11,FALSE)),IFERROR(("Ex-Staff" &amp; VLOOKUP(E21,'Ex-Staff'!M:V,10,FALSE)),IF((E21&lt;&gt;""),"SR/TA/ETC","")))))</f>
        <v>SR/TA/ETC</v>
      </c>
    </row>
    <row r="22" spans="1:6" ht="12.75" customHeight="1" x14ac:dyDescent="0.2">
      <c r="A22" s="14" t="s">
        <v>911</v>
      </c>
      <c r="B22" t="s">
        <v>554</v>
      </c>
      <c r="C22" t="s">
        <v>57</v>
      </c>
      <c r="D22" t="s">
        <v>555</v>
      </c>
      <c r="E22" t="s">
        <v>560</v>
      </c>
      <c r="F22" t="str">
        <f>IF((E22="No Laptop"), "", IFERROR(("Teacher" &amp; VLOOKUP(E22,Teacher!M:P,7,FALSE)),IFERROR(("EAS" &amp; VLOOKUP(E22,EAS!L:V,11,FALSE)),IFERROR(("Ex-Staff" &amp; VLOOKUP(E22,'Ex-Staff'!M:V,10,FALSE)),IF((E22&lt;&gt;""),"SR/TA/ETC","")))))</f>
        <v>SR/TA/ETC</v>
      </c>
    </row>
    <row r="23" spans="1:6" ht="12.75" customHeight="1" x14ac:dyDescent="0.2">
      <c r="A23" s="14" t="s">
        <v>912</v>
      </c>
      <c r="B23" t="s">
        <v>275</v>
      </c>
      <c r="C23" t="s">
        <v>57</v>
      </c>
      <c r="D23" t="s">
        <v>276</v>
      </c>
      <c r="E23" t="s">
        <v>913</v>
      </c>
      <c r="F23" t="str">
        <f>IF((E23="No Laptop"), "", IFERROR(("Teacher" &amp; VLOOKUP(E23,Teacher!M:P,7,FALSE)),IFERROR(("EAS" &amp; VLOOKUP(E23,EAS!L:V,11,FALSE)),IFERROR(("Ex-Staff" &amp; VLOOKUP(E23,'Ex-Staff'!M:V,10,FALSE)),IF((E23&lt;&gt;""),"SR/TA/ETC","")))))</f>
        <v>SR/TA/ETC</v>
      </c>
    </row>
    <row r="24" spans="1:6" ht="12.75" customHeight="1" x14ac:dyDescent="0.2">
      <c r="A24" s="14" t="s">
        <v>914</v>
      </c>
      <c r="B24" t="s">
        <v>24</v>
      </c>
      <c r="C24" t="s">
        <v>25</v>
      </c>
      <c r="D24" t="s">
        <v>26</v>
      </c>
      <c r="E24" t="s">
        <v>32</v>
      </c>
      <c r="F24" t="str">
        <f>IF((E24="No Laptop"), "", IFERROR(("Teacher" &amp; VLOOKUP(E24,Teacher!M:P,7,FALSE)),IFERROR(("EAS" &amp; VLOOKUP(E24,EAS!L:V,11,FALSE)),IFERROR(("Ex-Staff" &amp; VLOOKUP(E24,'Ex-Staff'!M:V,10,FALSE)),IF((E24&lt;&gt;""),"SR/TA/ETC","")))))</f>
        <v>SR/TA/ETC</v>
      </c>
    </row>
    <row r="25" spans="1:6" ht="12.75" customHeight="1" x14ac:dyDescent="0.2">
      <c r="A25" s="14" t="s">
        <v>915</v>
      </c>
      <c r="B25" t="s">
        <v>111</v>
      </c>
      <c r="C25" t="s">
        <v>57</v>
      </c>
      <c r="D25" t="s">
        <v>112</v>
      </c>
      <c r="E25" t="s">
        <v>117</v>
      </c>
      <c r="F25" t="str">
        <f>IF((E25="No Laptop"), "", IFERROR(("Teacher" &amp; VLOOKUP(E25,Teacher!M:P,7,FALSE)),IFERROR(("EAS" &amp; VLOOKUP(E25,EAS!L:V,11,FALSE)),IFERROR(("Ex-Staff" &amp; VLOOKUP(E25,'Ex-Staff'!M:V,10,FALSE)),IF((E25&lt;&gt;""),"SR/TA/ETC","")))))</f>
        <v>SR/TA/ETC</v>
      </c>
    </row>
    <row r="26" spans="1:6" ht="12.75" customHeight="1" x14ac:dyDescent="0.2">
      <c r="F26" t="str">
        <f>IF((E26="No Laptop"), "", IFERROR(("Teacher" &amp; VLOOKUP(E26,Teacher!M:P,7,FALSE)),IFERROR(("EAS" &amp; VLOOKUP(E26,EAS!L:V,11,FALSE)),IFERROR(("Ex-Staff" &amp; VLOOKUP(E26,'Ex-Staff'!M:V,10,FALSE)),IF((E26&lt;&gt;""),"SR/TA/ETC","")))))</f>
        <v/>
      </c>
    </row>
    <row r="27" spans="1:6" ht="12.75" customHeight="1" x14ac:dyDescent="0.2">
      <c r="A27">
        <v>1</v>
      </c>
      <c r="B27" t="s">
        <v>308</v>
      </c>
      <c r="C27" t="s">
        <v>50</v>
      </c>
      <c r="D27" t="s">
        <v>309</v>
      </c>
      <c r="E27" t="s">
        <v>916</v>
      </c>
      <c r="F27" t="str">
        <f>IF((E27="No Laptop"), "", IFERROR(("Teacher" &amp; VLOOKUP(E27,Teacher!M:P,7,FALSE)),IFERROR(("EAS" &amp; VLOOKUP(E27,EAS!L:V,11,FALSE)),IFERROR(("Ex-Staff" &amp; VLOOKUP(E27,'Ex-Staff'!M:V,10,FALSE)),IF((E27&lt;&gt;""),"SR/TA/ETC","")))))</f>
        <v>SR/TA/ETC</v>
      </c>
    </row>
    <row r="28" spans="1:6" ht="12.75" customHeight="1" x14ac:dyDescent="0.2">
      <c r="A28">
        <v>2</v>
      </c>
      <c r="B28" t="s">
        <v>146</v>
      </c>
      <c r="C28" t="s">
        <v>57</v>
      </c>
      <c r="D28" t="s">
        <v>147</v>
      </c>
      <c r="E28" t="s">
        <v>917</v>
      </c>
      <c r="F28" t="str">
        <f>IF((E28="No Laptop"), "", IFERROR(("Teacher" &amp; VLOOKUP(E28,Teacher!M:P,7,FALSE)),IFERROR(("EAS" &amp; VLOOKUP(E28,EAS!L:V,11,FALSE)),IFERROR(("Ex-Staff" &amp; VLOOKUP(E28,'Ex-Staff'!M:V,10,FALSE)),IF((E28&lt;&gt;""),"SR/TA/ETC","")))))</f>
        <v>SR/TA/ETC</v>
      </c>
    </row>
    <row r="29" spans="1:6" x14ac:dyDescent="0.2">
      <c r="F29" t="str">
        <f>IF((E29="No Laptop"), "", IFERROR(("Teacher" &amp; VLOOKUP(E29,Teacher!M:P,7,FALSE)),IFERROR(("EAS" &amp; VLOOKUP(E29,EAS!L:V,11,FALSE)),IFERROR(("Ex-Staff" &amp; VLOOKUP(E29,'Ex-Staff'!M:V,10,FALSE)),IF((E29&lt;&gt;""),"SR/TA/ETC","")))))</f>
        <v/>
      </c>
    </row>
    <row r="30" spans="1:6" x14ac:dyDescent="0.2">
      <c r="A30">
        <v>4</v>
      </c>
      <c r="B30" t="s">
        <v>375</v>
      </c>
      <c r="C30" t="s">
        <v>50</v>
      </c>
      <c r="D30" t="s">
        <v>376</v>
      </c>
      <c r="E30" t="s">
        <v>918</v>
      </c>
      <c r="F30" t="str">
        <f>IF((E30="No Laptop"), "", IFERROR(("Teacher" &amp; VLOOKUP(E30,Teacher!M:P,7,FALSE)),IFERROR(("EAS" &amp; VLOOKUP(E30,EAS!L:V,11,FALSE)),IFERROR(("Ex-Staff" &amp; VLOOKUP(E30,'Ex-Staff'!M:V,10,FALSE)),IF((E30&lt;&gt;""),"SR/TA/ETC","")))))</f>
        <v>SR/TA/ETC</v>
      </c>
    </row>
    <row r="31" spans="1:6" x14ac:dyDescent="0.2">
      <c r="A31">
        <v>5</v>
      </c>
      <c r="B31" t="s">
        <v>127</v>
      </c>
      <c r="C31" t="s">
        <v>50</v>
      </c>
      <c r="D31" t="s">
        <v>128</v>
      </c>
      <c r="E31" t="s">
        <v>919</v>
      </c>
      <c r="F31" t="str">
        <f>IF((E31="No Laptop"), "", IFERROR(("Teacher" &amp; VLOOKUP(E31,Teacher!M:P,7,FALSE)),IFERROR(("EAS" &amp; VLOOKUP(E31,EAS!L:V,11,FALSE)),IFERROR(("Ex-Staff" &amp; VLOOKUP(E31,'Ex-Staff'!M:V,10,FALSE)),IF((E31&lt;&gt;""),"SR/TA/ETC","")))))</f>
        <v>SR/TA/ETC</v>
      </c>
    </row>
    <row r="32" spans="1:6" x14ac:dyDescent="0.2">
      <c r="A32">
        <v>6</v>
      </c>
      <c r="B32" t="s">
        <v>244</v>
      </c>
      <c r="C32" t="s">
        <v>50</v>
      </c>
      <c r="D32" t="s">
        <v>245</v>
      </c>
      <c r="E32" t="s">
        <v>920</v>
      </c>
      <c r="F32" t="str">
        <f>IF((E32="No Laptop"), "", IFERROR(("Teacher" &amp; VLOOKUP(E32,Teacher!M:P,7,FALSE)),IFERROR(("EAS" &amp; VLOOKUP(E32,EAS!L:V,11,FALSE)),IFERROR(("Ex-Staff" &amp; VLOOKUP(E32,'Ex-Staff'!M:V,10,FALSE)),IF((E32&lt;&gt;""),"SR/TA/ETC","")))))</f>
        <v>SR/TA/ETC</v>
      </c>
    </row>
    <row r="33" spans="1:6" x14ac:dyDescent="0.2">
      <c r="A33">
        <v>6.5</v>
      </c>
      <c r="B33" t="s">
        <v>206</v>
      </c>
      <c r="C33" t="s">
        <v>15</v>
      </c>
      <c r="D33" t="s">
        <v>207</v>
      </c>
      <c r="E33" t="s">
        <v>921</v>
      </c>
      <c r="F33" t="str">
        <f>IF((E33="No Laptop"), "", IFERROR(("Teacher" &amp; VLOOKUP(E33,Teacher!M:P,7,FALSE)),IFERROR(("EAS" &amp; VLOOKUP(E33,EAS!L:V,11,FALSE)),IFERROR(("Ex-Staff" &amp; VLOOKUP(E33,'Ex-Staff'!M:V,10,FALSE)),IF((E33&lt;&gt;""),"SR/TA/ETC","")))))</f>
        <v>SR/TA/ETC</v>
      </c>
    </row>
    <row r="34" spans="1:6" x14ac:dyDescent="0.2">
      <c r="A34">
        <v>7</v>
      </c>
      <c r="B34" t="s">
        <v>530</v>
      </c>
      <c r="C34" t="s">
        <v>35</v>
      </c>
      <c r="D34" t="s">
        <v>922</v>
      </c>
      <c r="E34" t="s">
        <v>534</v>
      </c>
      <c r="F34" t="str">
        <f>IF((E34="No Laptop"), "", IFERROR(("Teacher" &amp; VLOOKUP(E34,Teacher!M:P,7,FALSE)),IFERROR(("EAS" &amp; VLOOKUP(E34,EAS!L:V,11,FALSE)),IFERROR(("Ex-Staff" &amp; VLOOKUP(E34,'Ex-Staff'!M:V,10,FALSE)),IF((E34&lt;&gt;""),"SR/TA/ETC","")))))</f>
        <v>SR/TA/ETC</v>
      </c>
    </row>
    <row r="35" spans="1:6" x14ac:dyDescent="0.2">
      <c r="F35" t="str">
        <f>IF((E35="No Laptop"), "", IFERROR(("Teacher" &amp; VLOOKUP(E35,Teacher!M:P,7,FALSE)),IFERROR(("EAS" &amp; VLOOKUP(E35,EAS!L:V,11,FALSE)),IFERROR(("Ex-Staff" &amp; VLOOKUP(E35,'Ex-Staff'!M:V,10,FALSE)),IF((E35&lt;&gt;""),"SR/TA/ETC","")))))</f>
        <v/>
      </c>
    </row>
    <row r="36" spans="1:6" x14ac:dyDescent="0.2">
      <c r="A36">
        <v>9</v>
      </c>
      <c r="B36" t="s">
        <v>188</v>
      </c>
      <c r="C36" t="s">
        <v>50</v>
      </c>
      <c r="D36" t="s">
        <v>923</v>
      </c>
      <c r="E36" t="s">
        <v>924</v>
      </c>
      <c r="F36" t="str">
        <f>IF((E36="No Laptop"), "", IFERROR(("Teacher" &amp; VLOOKUP(E36,Teacher!M:P,7,FALSE)),IFERROR(("EAS" &amp; VLOOKUP(E36,EAS!L:V,11,FALSE)),IFERROR(("Ex-Staff" &amp; VLOOKUP(E36,'Ex-Staff'!M:V,10,FALSE)),IF((E36&lt;&gt;""),"SR/TA/ETC","")))))</f>
        <v>SR/TA/ETC</v>
      </c>
    </row>
    <row r="37" spans="1:6" x14ac:dyDescent="0.2">
      <c r="F37" t="str">
        <f>IF((E37="No Laptop"), "", IFERROR(("Teacher" &amp; VLOOKUP(E37,Teacher!M:P,7,FALSE)),IFERROR(("EAS" &amp; VLOOKUP(E37,EAS!L:V,11,FALSE)),IFERROR(("Ex-Staff" &amp; VLOOKUP(E37,'Ex-Staff'!M:V,10,FALSE)),IF((E37&lt;&gt;""),"SR/TA/ETC","")))))</f>
        <v/>
      </c>
    </row>
    <row r="38" spans="1:6" x14ac:dyDescent="0.2">
      <c r="A38">
        <v>11</v>
      </c>
      <c r="B38" t="s">
        <v>419</v>
      </c>
      <c r="C38" t="s">
        <v>15</v>
      </c>
      <c r="D38" t="s">
        <v>420</v>
      </c>
      <c r="E38" t="s">
        <v>925</v>
      </c>
      <c r="F38" t="str">
        <f>IF((E38="No Laptop"), "", IFERROR(("Teacher" &amp; VLOOKUP(E38,Teacher!M:P,7,FALSE)),IFERROR(("EAS" &amp; VLOOKUP(E38,EAS!L:V,11,FALSE)),IFERROR(("Ex-Staff" &amp; VLOOKUP(E38,'Ex-Staff'!M:V,10,FALSE)),IF((E38&lt;&gt;""),"SR/TA/ETC","")))))</f>
        <v>SR/TA/ETC</v>
      </c>
    </row>
    <row r="39" spans="1:6" x14ac:dyDescent="0.2">
      <c r="F39" t="str">
        <f>IF((E39="No Laptop"), "", IFERROR(("Teacher" &amp; VLOOKUP(E39,Teacher!M:P,7,FALSE)),IFERROR(("EAS" &amp; VLOOKUP(E39,EAS!L:V,11,FALSE)),IFERROR(("Ex-Staff" &amp; VLOOKUP(E39,'Ex-Staff'!M:V,10,FALSE)),IF((E39&lt;&gt;""),"SR/TA/ETC","")))))</f>
        <v/>
      </c>
    </row>
    <row r="40" spans="1:6" x14ac:dyDescent="0.2">
      <c r="A40">
        <v>13</v>
      </c>
      <c r="B40" t="s">
        <v>780</v>
      </c>
      <c r="C40" t="s">
        <v>25</v>
      </c>
      <c r="D40" t="s">
        <v>782</v>
      </c>
      <c r="E40" t="s">
        <v>926</v>
      </c>
      <c r="F40" t="str">
        <f>IF((E40="No Laptop"), "", IFERROR(("Teacher" &amp; VLOOKUP(E40,Teacher!M:P,7,FALSE)),IFERROR(("EAS" &amp; VLOOKUP(E40,EAS!L:V,11,FALSE)),IFERROR(("Ex-Staff" &amp; VLOOKUP(E40,'Ex-Staff'!M:V,10,FALSE)),IF((E40&lt;&gt;""),"SR/TA/ETC","")))))</f>
        <v>Ex-Staff</v>
      </c>
    </row>
    <row r="41" spans="1:6" x14ac:dyDescent="0.2">
      <c r="A41">
        <v>14</v>
      </c>
      <c r="B41" t="s">
        <v>432</v>
      </c>
      <c r="C41" t="s">
        <v>50</v>
      </c>
      <c r="D41" t="s">
        <v>433</v>
      </c>
      <c r="E41" t="s">
        <v>927</v>
      </c>
      <c r="F41" t="str">
        <f>IF((E41="No Laptop"), "", IFERROR(("Teacher" &amp; VLOOKUP(E41,Teacher!M:P,7,FALSE)),IFERROR(("EAS" &amp; VLOOKUP(E41,EAS!L:V,11,FALSE)),IFERROR(("Ex-Staff" &amp; VLOOKUP(E41,'Ex-Staff'!M:V,10,FALSE)),IF((E41&lt;&gt;""),"SR/TA/ETC","")))))</f>
        <v>SR/TA/ETC</v>
      </c>
    </row>
    <row r="42" spans="1:6" x14ac:dyDescent="0.2">
      <c r="A42">
        <v>15</v>
      </c>
      <c r="B42" t="s">
        <v>64</v>
      </c>
      <c r="C42" t="s">
        <v>57</v>
      </c>
      <c r="D42" t="s">
        <v>65</v>
      </c>
      <c r="E42" t="s">
        <v>70</v>
      </c>
      <c r="F42" t="str">
        <f>IF((E42="No Laptop"), "", IFERROR(("Teacher" &amp; VLOOKUP(E42,Teacher!M:P,7,FALSE)),IFERROR(("EAS" &amp; VLOOKUP(E42,EAS!L:V,11,FALSE)),IFERROR(("Ex-Staff" &amp; VLOOKUP(E42,'Ex-Staff'!M:V,10,FALSE)),IF((E42&lt;&gt;""),"SR/TA/ETC","")))))</f>
        <v>SR/TA/ETC</v>
      </c>
    </row>
    <row r="43" spans="1:6" x14ac:dyDescent="0.2">
      <c r="A43">
        <v>16</v>
      </c>
      <c r="B43" t="s">
        <v>99</v>
      </c>
      <c r="C43" t="s">
        <v>57</v>
      </c>
      <c r="D43" t="s">
        <v>100</v>
      </c>
      <c r="E43" t="s">
        <v>104</v>
      </c>
      <c r="F43" t="str">
        <f>IF((E43="No Laptop"), "", IFERROR(("Teacher" &amp; VLOOKUP(E43,Teacher!M:P,7,FALSE)),IFERROR(("EAS" &amp; VLOOKUP(E43,EAS!L:V,11,FALSE)),IFERROR(("Ex-Staff" &amp; VLOOKUP(E43,'Ex-Staff'!M:V,10,FALSE)),IF((E43&lt;&gt;""),"SR/TA/ETC","")))))</f>
        <v>SR/TA/ETC</v>
      </c>
    </row>
    <row r="44" spans="1:6" x14ac:dyDescent="0.2">
      <c r="F44" t="str">
        <f>IF((E44="No Laptop"), "", IFERROR(("Teacher" &amp; VLOOKUP(E44,Teacher!M:P,7,FALSE)),IFERROR(("EAS" &amp; VLOOKUP(E44,EAS!L:V,11,FALSE)),IFERROR(("Ex-Staff" &amp; VLOOKUP(E44,'Ex-Staff'!M:V,10,FALSE)),IF((E44&lt;&gt;""),"SR/TA/ETC","")))))</f>
        <v/>
      </c>
    </row>
    <row r="45" spans="1:6" x14ac:dyDescent="0.2">
      <c r="A45">
        <v>18</v>
      </c>
      <c r="B45" t="s">
        <v>406</v>
      </c>
      <c r="C45" t="s">
        <v>57</v>
      </c>
      <c r="D45" t="s">
        <v>407</v>
      </c>
      <c r="E45" t="s">
        <v>928</v>
      </c>
      <c r="F45" t="str">
        <f>IF((E45="No Laptop"), "", IFERROR(("Teacher" &amp; VLOOKUP(E45,Teacher!M:P,7,FALSE)),IFERROR(("EAS" &amp; VLOOKUP(E45,EAS!L:V,11,FALSE)),IFERROR(("Ex-Staff" &amp; VLOOKUP(E45,'Ex-Staff'!M:V,10,FALSE)),IF((E45&lt;&gt;""),"SR/TA/ETC","")))))</f>
        <v>SR/TA/ETC</v>
      </c>
    </row>
    <row r="46" spans="1:6" x14ac:dyDescent="0.2">
      <c r="A46">
        <v>19</v>
      </c>
      <c r="B46" t="s">
        <v>362</v>
      </c>
      <c r="C46" t="s">
        <v>25</v>
      </c>
      <c r="D46" t="s">
        <v>929</v>
      </c>
      <c r="E46" t="s">
        <v>367</v>
      </c>
      <c r="F46" t="str">
        <f>IF((E46="No Laptop"), "", IFERROR(("Teacher" &amp; VLOOKUP(E46,Teacher!M:P,7,FALSE)),IFERROR(("EAS" &amp; VLOOKUP(E46,EAS!L:V,11,FALSE)),IFERROR(("Ex-Staff" &amp; VLOOKUP(E46,'Ex-Staff'!M:V,10,FALSE)),IF((E46&lt;&gt;""),"SR/TA/ETC","")))))</f>
        <v>SR/TA/ETC</v>
      </c>
    </row>
    <row r="47" spans="1:6" ht="25.5" x14ac:dyDescent="0.2">
      <c r="A47">
        <v>20</v>
      </c>
      <c r="B47" t="s">
        <v>381</v>
      </c>
      <c r="C47" t="s">
        <v>25</v>
      </c>
      <c r="D47" t="s">
        <v>382</v>
      </c>
      <c r="E47" t="s">
        <v>930</v>
      </c>
      <c r="F47" t="str">
        <f>IF((E47="No Laptop"), "", IFERROR(("Teacher" &amp; VLOOKUP(E47,Teacher!M:P,7,FALSE)),IFERROR(("EAS" &amp; VLOOKUP(E47,EAS!L:V,11,FALSE)),IFERROR(("Ex-Staff" &amp; VLOOKUP(E47,'Ex-Staff'!M:V,10,FALSE)),IF((E47&lt;&gt;""),"SR/TA/ETC","")))))</f>
        <v>SR/TA/ETC</v>
      </c>
    </row>
    <row r="48" spans="1:6" x14ac:dyDescent="0.2">
      <c r="A48">
        <v>21</v>
      </c>
      <c r="B48" t="s">
        <v>444</v>
      </c>
      <c r="C48" t="s">
        <v>50</v>
      </c>
      <c r="D48" t="s">
        <v>445</v>
      </c>
      <c r="E48" t="s">
        <v>931</v>
      </c>
      <c r="F48" t="str">
        <f>IF((E48="No Laptop"), "", IFERROR(("Teacher" &amp; VLOOKUP(E48,Teacher!M:P,7,FALSE)),IFERROR(("EAS" &amp; VLOOKUP(E48,EAS!L:V,11,FALSE)),IFERROR(("Ex-Staff" &amp; VLOOKUP(E48,'Ex-Staff'!M:V,10,FALSE)),IF((E48&lt;&gt;""),"SR/TA/ETC","")))))</f>
        <v>SR/TA/ETC</v>
      </c>
    </row>
    <row r="49" spans="1:6" x14ac:dyDescent="0.2">
      <c r="A49">
        <v>22</v>
      </c>
      <c r="B49" t="s">
        <v>337</v>
      </c>
      <c r="C49" t="s">
        <v>25</v>
      </c>
      <c r="D49" t="s">
        <v>932</v>
      </c>
      <c r="E49" t="s">
        <v>933</v>
      </c>
      <c r="F49" t="str">
        <f>IF((E49="No Laptop"), "", IFERROR(("Teacher" &amp; VLOOKUP(E49,Teacher!M:P,7,FALSE)),IFERROR(("EAS" &amp; VLOOKUP(E49,EAS!L:V,11,FALSE)),IFERROR(("Ex-Staff" &amp; VLOOKUP(E49,'Ex-Staff'!M:V,10,FALSE)),IF((E49&lt;&gt;""),"SR/TA/ETC","")))))</f>
        <v>SR/TA/ETC</v>
      </c>
    </row>
    <row r="50" spans="1:6" x14ac:dyDescent="0.2">
      <c r="A50">
        <v>23</v>
      </c>
      <c r="B50" t="s">
        <v>218</v>
      </c>
      <c r="C50" t="s">
        <v>35</v>
      </c>
      <c r="D50" t="s">
        <v>219</v>
      </c>
      <c r="E50" t="s">
        <v>934</v>
      </c>
      <c r="F50" t="str">
        <f>IF((E50="No Laptop"), "", IFERROR(("Teacher" &amp; VLOOKUP(E50,Teacher!M:P,7,FALSE)),IFERROR(("EAS" &amp; VLOOKUP(E50,EAS!L:V,11,FALSE)),IFERROR(("Ex-Staff" &amp; VLOOKUP(E50,'Ex-Staff'!M:V,10,FALSE)),IF((E50&lt;&gt;""),"SR/TA/ETC","")))))</f>
        <v>SR/TA/ETC</v>
      </c>
    </row>
    <row r="51" spans="1:6" x14ac:dyDescent="0.2">
      <c r="A51">
        <v>24</v>
      </c>
      <c r="B51" t="s">
        <v>535</v>
      </c>
      <c r="C51" t="s">
        <v>35</v>
      </c>
      <c r="D51" t="s">
        <v>935</v>
      </c>
      <c r="E51" t="s">
        <v>936</v>
      </c>
      <c r="F51" t="str">
        <f>IF((E51="No Laptop"), "", IFERROR(("Teacher" &amp; VLOOKUP(E51,Teacher!M:P,7,FALSE)),IFERROR(("EAS" &amp; VLOOKUP(E51,EAS!L:V,11,FALSE)),IFERROR(("Ex-Staff" &amp; VLOOKUP(E51,'Ex-Staff'!M:V,10,FALSE)),IF((E51&lt;&gt;""),"SR/TA/ETC","")))))</f>
        <v>SR/TA/ETC</v>
      </c>
    </row>
    <row r="52" spans="1:6" x14ac:dyDescent="0.2">
      <c r="A52">
        <v>25</v>
      </c>
      <c r="B52" t="s">
        <v>518</v>
      </c>
      <c r="C52" t="s">
        <v>50</v>
      </c>
      <c r="D52" t="s">
        <v>519</v>
      </c>
      <c r="E52" t="s">
        <v>937</v>
      </c>
      <c r="F52" t="str">
        <f>IF((E52="No Laptop"), "", IFERROR(("Teacher" &amp; VLOOKUP(E52,Teacher!M:P,7,FALSE)),IFERROR(("EAS" &amp; VLOOKUP(E52,EAS!L:V,11,FALSE)),IFERROR(("Ex-Staff" &amp; VLOOKUP(E52,'Ex-Staff'!M:V,10,FALSE)),IF((E52&lt;&gt;""),"SR/TA/ETC","")))))</f>
        <v>SR/TA/ETC</v>
      </c>
    </row>
    <row r="53" spans="1:6" x14ac:dyDescent="0.2">
      <c r="F53" t="str">
        <f>IF((E53="No Laptop"), "", IFERROR(("Teacher" &amp; VLOOKUP(E53,Teacher!M:P,7,FALSE)),IFERROR(("EAS" &amp; VLOOKUP(E53,EAS!L:V,11,FALSE)),IFERROR(("Ex-Staff" &amp; VLOOKUP(E53,'Ex-Staff'!M:V,10,FALSE)),IF((E53&lt;&gt;""),"SR/TA/ETC","")))))</f>
        <v/>
      </c>
    </row>
    <row r="54" spans="1:6" x14ac:dyDescent="0.2">
      <c r="A54">
        <v>27</v>
      </c>
      <c r="B54" t="s">
        <v>258</v>
      </c>
      <c r="C54" t="s">
        <v>35</v>
      </c>
      <c r="D54" t="s">
        <v>259</v>
      </c>
      <c r="E54" t="s">
        <v>262</v>
      </c>
      <c r="F54" t="str">
        <f>IF((E54="No Laptop"), "", IFERROR(("Teacher" &amp; VLOOKUP(E54,Teacher!M:P,7,FALSE)),IFERROR(("EAS" &amp; VLOOKUP(E54,EAS!L:V,11,FALSE)),IFERROR(("Ex-Staff" &amp; VLOOKUP(E54,'Ex-Staff'!M:V,10,FALSE)),IF((E54&lt;&gt;""),"SR/TA/ETC","")))))</f>
        <v>SR/TA/ETC</v>
      </c>
    </row>
    <row r="55" spans="1:6" x14ac:dyDescent="0.2">
      <c r="A55">
        <v>28</v>
      </c>
      <c r="B55" t="s">
        <v>542</v>
      </c>
      <c r="C55" t="s">
        <v>50</v>
      </c>
      <c r="D55" t="s">
        <v>543</v>
      </c>
      <c r="E55" t="s">
        <v>938</v>
      </c>
      <c r="F55" t="str">
        <f>IF((E55="No Laptop"), "", IFERROR(("Teacher" &amp; VLOOKUP(E55,Teacher!M:P,7,FALSE)),IFERROR(("EAS" &amp; VLOOKUP(E55,EAS!L:V,11,FALSE)),IFERROR(("Ex-Staff" &amp; VLOOKUP(E55,'Ex-Staff'!M:V,10,FALSE)),IF((E55&lt;&gt;""),"SR/TA/ETC","")))))</f>
        <v>SR/TA/ETC</v>
      </c>
    </row>
    <row r="56" spans="1:6" x14ac:dyDescent="0.2">
      <c r="A56">
        <v>29</v>
      </c>
      <c r="B56" t="s">
        <v>506</v>
      </c>
      <c r="C56" t="s">
        <v>50</v>
      </c>
      <c r="D56" t="s">
        <v>507</v>
      </c>
      <c r="E56" t="s">
        <v>511</v>
      </c>
      <c r="F56" t="str">
        <f>IF((E56="No Laptop"), "", IFERROR(("Teacher" &amp; VLOOKUP(E56,Teacher!M:P,7,FALSE)),IFERROR(("EAS" &amp; VLOOKUP(E56,EAS!L:V,11,FALSE)),IFERROR(("Ex-Staff" &amp; VLOOKUP(E56,'Ex-Staff'!M:V,10,FALSE)),IF((E56&lt;&gt;""),"SR/TA/ETC","")))))</f>
        <v>SR/TA/ETC</v>
      </c>
    </row>
    <row r="57" spans="1:6" x14ac:dyDescent="0.2">
      <c r="A57">
        <v>30</v>
      </c>
      <c r="B57" t="s">
        <v>524</v>
      </c>
      <c r="C57" t="s">
        <v>57</v>
      </c>
      <c r="D57" t="s">
        <v>525</v>
      </c>
      <c r="E57" t="s">
        <v>529</v>
      </c>
      <c r="F57" t="str">
        <f>IF((E57="No Laptop"), "", IFERROR(("Teacher" &amp; VLOOKUP(E57,Teacher!M:P,7,FALSE)),IFERROR(("EAS" &amp; VLOOKUP(E57,EAS!L:V,11,FALSE)),IFERROR(("Ex-Staff" &amp; VLOOKUP(E57,'Ex-Staff'!M:V,10,FALSE)),IF((E57&lt;&gt;""),"SR/TA/ETC","")))))</f>
        <v>SR/TA/ETC</v>
      </c>
    </row>
    <row r="58" spans="1:6" x14ac:dyDescent="0.2">
      <c r="A58">
        <v>31</v>
      </c>
      <c r="B58" t="s">
        <v>232</v>
      </c>
      <c r="C58" t="s">
        <v>50</v>
      </c>
      <c r="D58" t="s">
        <v>233</v>
      </c>
      <c r="E58" t="s">
        <v>237</v>
      </c>
      <c r="F58" t="str">
        <f>IF((E58="No Laptop"), "", IFERROR(("Teacher" &amp; VLOOKUP(E58,Teacher!M:P,7,FALSE)),IFERROR(("EAS" &amp; VLOOKUP(E58,EAS!L:V,11,FALSE)),IFERROR(("Ex-Staff" &amp; VLOOKUP(E58,'Ex-Staff'!M:V,10,FALSE)),IF((E58&lt;&gt;""),"SR/TA/ETC","")))))</f>
        <v>SR/TA/ETC</v>
      </c>
    </row>
    <row r="59" spans="1:6" x14ac:dyDescent="0.2">
      <c r="A59">
        <v>32</v>
      </c>
      <c r="B59" t="s">
        <v>357</v>
      </c>
      <c r="C59" t="s">
        <v>50</v>
      </c>
      <c r="D59" t="s">
        <v>358</v>
      </c>
      <c r="E59" t="s">
        <v>939</v>
      </c>
      <c r="F59" t="str">
        <f>IF((E59="No Laptop"), "", IFERROR(("Teacher" &amp; VLOOKUP(E59,Teacher!M:P,7,FALSE)),IFERROR(("EAS" &amp; VLOOKUP(E59,EAS!L:V,11,FALSE)),IFERROR(("Ex-Staff" &amp; VLOOKUP(E59,'Ex-Staff'!M:V,10,FALSE)),IF((E59&lt;&gt;""),"SR/TA/ETC","")))))</f>
        <v>SR/TA/ETC</v>
      </c>
    </row>
    <row r="60" spans="1:6" x14ac:dyDescent="0.2">
      <c r="A60">
        <v>33</v>
      </c>
      <c r="B60" t="s">
        <v>269</v>
      </c>
      <c r="C60" t="s">
        <v>50</v>
      </c>
      <c r="D60" t="s">
        <v>270</v>
      </c>
      <c r="E60" t="s">
        <v>274</v>
      </c>
      <c r="F60" t="str">
        <f>IF((E60="No Laptop"), "", IFERROR(("Teacher" &amp; VLOOKUP(E60,Teacher!M:P,7,FALSE)),IFERROR(("EAS" &amp; VLOOKUP(E60,EAS!L:V,11,FALSE)),IFERROR(("Ex-Staff" &amp; VLOOKUP(E60,'Ex-Staff'!M:V,10,FALSE)),IF((E60&lt;&gt;""),"SR/TA/ETC","")))))</f>
        <v>SR/TA/ETC</v>
      </c>
    </row>
    <row r="61" spans="1:6" x14ac:dyDescent="0.2">
      <c r="A61">
        <v>34</v>
      </c>
      <c r="B61" t="s">
        <v>437</v>
      </c>
      <c r="C61" t="s">
        <v>57</v>
      </c>
      <c r="D61" t="s">
        <v>940</v>
      </c>
      <c r="E61" t="s">
        <v>941</v>
      </c>
      <c r="F61" t="str">
        <f>IF((E61="No Laptop"), "", IFERROR(("Teacher" &amp; VLOOKUP(E61,Teacher!M:P,7,FALSE)),IFERROR(("EAS" &amp; VLOOKUP(E61,EAS!L:V,11,FALSE)),IFERROR(("Ex-Staff" &amp; VLOOKUP(E61,'Ex-Staff'!M:V,10,FALSE)),IF((E61&lt;&gt;""),"SR/TA/ETC","")))))</f>
        <v>SR/TA/ETC</v>
      </c>
    </row>
    <row r="62" spans="1:6" x14ac:dyDescent="0.2">
      <c r="A62">
        <v>35</v>
      </c>
      <c r="B62" t="s">
        <v>480</v>
      </c>
      <c r="C62" t="s">
        <v>50</v>
      </c>
      <c r="D62" t="s">
        <v>481</v>
      </c>
      <c r="E62" t="s">
        <v>942</v>
      </c>
      <c r="F62" t="str">
        <f>IF((E62="No Laptop"), "", IFERROR(("Teacher" &amp; VLOOKUP(E62,Teacher!M:P,7,FALSE)),IFERROR(("EAS" &amp; VLOOKUP(E62,EAS!L:V,11,FALSE)),IFERROR(("Ex-Staff" &amp; VLOOKUP(E62,'Ex-Staff'!M:V,10,FALSE)),IF((E62&lt;&gt;""),"SR/TA/ETC","")))))</f>
        <v>SR/TA/ETC</v>
      </c>
    </row>
    <row r="63" spans="1:6" x14ac:dyDescent="0.2">
      <c r="F63" t="str">
        <f>IF((E63="No Laptop"), "", IFERROR(("Teacher" &amp; VLOOKUP(E63,Teacher!M:P,7,FALSE)),IFERROR(("EAS" &amp; VLOOKUP(E63,EAS!L:V,11,FALSE)),IFERROR(("Ex-Staff" &amp; VLOOKUP(E63,'Ex-Staff'!M:V,10,FALSE)),IF((E63&lt;&gt;""),"SR/TA/ETC","")))))</f>
        <v/>
      </c>
    </row>
    <row r="64" spans="1:6" x14ac:dyDescent="0.2">
      <c r="F64" t="str">
        <f>IF((E64="No Laptop"), "", IFERROR(("Teacher" &amp; VLOOKUP(E64,Teacher!M:P,7,FALSE)),IFERROR(("EAS" &amp; VLOOKUP(E64,EAS!L:V,11,FALSE)),IFERROR(("Ex-Staff" &amp; VLOOKUP(E64,'Ex-Staff'!M:V,10,FALSE)),IF((E64&lt;&gt;""),"SR/TA/ETC","")))))</f>
        <v/>
      </c>
    </row>
    <row r="65" spans="1:6" x14ac:dyDescent="0.2">
      <c r="A65">
        <v>38</v>
      </c>
      <c r="B65" t="s">
        <v>119</v>
      </c>
      <c r="C65" t="s">
        <v>57</v>
      </c>
      <c r="D65" t="s">
        <v>120</v>
      </c>
      <c r="E65" t="s">
        <v>943</v>
      </c>
      <c r="F65" t="str">
        <f>IF((E65="No Laptop"), "", IFERROR(("Teacher" &amp; VLOOKUP(E65,Teacher!M:P,7,FALSE)),IFERROR(("EAS" &amp; VLOOKUP(E65,EAS!L:V,11,FALSE)),IFERROR(("Ex-Staff" &amp; VLOOKUP(E65,'Ex-Staff'!M:V,10,FALSE)),IF((E65&lt;&gt;""),"SR/TA/ETC","")))))</f>
        <v>SR/TA/ETC</v>
      </c>
    </row>
    <row r="66" spans="1:6" x14ac:dyDescent="0.2">
      <c r="F66" t="str">
        <f>IF((E66="No Laptop"), "", IFERROR(("Teacher" &amp; VLOOKUP(E66,Teacher!M:P,7,FALSE)),IFERROR(("EAS" &amp; VLOOKUP(E66,EAS!L:V,11,FALSE)),IFERROR(("Ex-Staff" &amp; VLOOKUP(E66,'Ex-Staff'!M:V,10,FALSE)),IF((E66&lt;&gt;""),"SR/TA/ETC","")))))</f>
        <v/>
      </c>
    </row>
    <row r="67" spans="1:6" x14ac:dyDescent="0.2">
      <c r="A67">
        <v>40</v>
      </c>
      <c r="B67" t="s">
        <v>512</v>
      </c>
      <c r="C67" t="s">
        <v>35</v>
      </c>
      <c r="D67" t="s">
        <v>513</v>
      </c>
      <c r="E67" t="s">
        <v>517</v>
      </c>
      <c r="F67" t="str">
        <f>IF((E67="No Laptop"), "", IFERROR(("Teacher" &amp; VLOOKUP(E67,Teacher!M:P,7,FALSE)),IFERROR(("EAS" &amp; VLOOKUP(E67,EAS!L:V,11,FALSE)),IFERROR(("Ex-Staff" &amp; VLOOKUP(E67,'Ex-Staff'!M:V,10,FALSE)),IF((E67&lt;&gt;""),"SR/TA/ETC","")))))</f>
        <v>SR/TA/ETC</v>
      </c>
    </row>
    <row r="68" spans="1:6" x14ac:dyDescent="0.2">
      <c r="A68">
        <v>41</v>
      </c>
      <c r="B68" t="s">
        <v>141</v>
      </c>
      <c r="C68" t="s">
        <v>35</v>
      </c>
      <c r="D68" t="s">
        <v>142</v>
      </c>
      <c r="E68" t="s">
        <v>944</v>
      </c>
      <c r="F68" t="str">
        <f>IF((E68="No Laptop"), "", IFERROR(("Teacher" &amp; VLOOKUP(E68,Teacher!M:P,7,FALSE)),IFERROR(("EAS" &amp; VLOOKUP(E68,EAS!L:V,11,FALSE)),IFERROR(("Ex-Staff" &amp; VLOOKUP(E68,'Ex-Staff'!M:V,10,FALSE)),IF((E68&lt;&gt;""),"SR/TA/ETC","")))))</f>
        <v>SR/TA/ETC</v>
      </c>
    </row>
    <row r="69" spans="1:6" x14ac:dyDescent="0.2">
      <c r="A69">
        <v>42</v>
      </c>
      <c r="B69" t="s">
        <v>72</v>
      </c>
      <c r="C69" t="s">
        <v>35</v>
      </c>
      <c r="D69" t="s">
        <v>73</v>
      </c>
      <c r="E69" t="s">
        <v>78</v>
      </c>
      <c r="F69" t="str">
        <f>IF((E69="No Laptop"), "", IFERROR(("Teacher" &amp; VLOOKUP(E69,Teacher!M:P,7,FALSE)),IFERROR(("EAS" &amp; VLOOKUP(E69,EAS!L:V,11,FALSE)),IFERROR(("Ex-Staff" &amp; VLOOKUP(E69,'Ex-Staff'!M:V,10,FALSE)),IF((E69&lt;&gt;""),"SR/TA/ETC","")))))</f>
        <v>SR/TA/ETC</v>
      </c>
    </row>
    <row r="70" spans="1:6" x14ac:dyDescent="0.2">
      <c r="A70">
        <v>43</v>
      </c>
      <c r="B70" t="s">
        <v>321</v>
      </c>
      <c r="C70" t="s">
        <v>50</v>
      </c>
      <c r="D70" t="s">
        <v>322</v>
      </c>
      <c r="E70" t="s">
        <v>945</v>
      </c>
      <c r="F70" t="str">
        <f>IF((E70="No Laptop"), "", IFERROR(("Teacher" &amp; VLOOKUP(E70,Teacher!M:P,7,FALSE)),IFERROR(("EAS" &amp; VLOOKUP(E70,EAS!L:V,11,FALSE)),IFERROR(("Ex-Staff" &amp; VLOOKUP(E70,'Ex-Staff'!M:V,10,FALSE)),IF((E70&lt;&gt;""),"SR/TA/ETC","")))))</f>
        <v>SR/TA/ETC</v>
      </c>
    </row>
    <row r="71" spans="1:6" x14ac:dyDescent="0.2">
      <c r="A71">
        <v>44</v>
      </c>
      <c r="B71" t="s">
        <v>425</v>
      </c>
      <c r="C71" t="s">
        <v>25</v>
      </c>
      <c r="D71" t="s">
        <v>426</v>
      </c>
      <c r="E71" t="s">
        <v>430</v>
      </c>
      <c r="F71" t="str">
        <f>IF((E71="No Laptop"), "", IFERROR(("Teacher" &amp; VLOOKUP(E71,Teacher!M:P,7,FALSE)),IFERROR(("EAS" &amp; VLOOKUP(E71,EAS!L:V,11,FALSE)),IFERROR(("Ex-Staff" &amp; VLOOKUP(E71,'Ex-Staff'!M:V,10,FALSE)),IF((E71&lt;&gt;""),"SR/TA/ETC","")))))</f>
        <v>SR/TA/ETC</v>
      </c>
    </row>
    <row r="72" spans="1:6" x14ac:dyDescent="0.2">
      <c r="F72" t="str">
        <f>IF((E72="No Laptop"), "", IFERROR(("Teacher" &amp; VLOOKUP(E72,Teacher!M:P,7,FALSE)),IFERROR(("EAS" &amp; VLOOKUP(E72,EAS!L:V,11,FALSE)),IFERROR(("Ex-Staff" &amp; VLOOKUP(E72,'Ex-Staff'!M:V,10,FALSE)),IF((E72&lt;&gt;""),"SR/TA/ETC","")))))</f>
        <v/>
      </c>
    </row>
    <row r="73" spans="1:6" x14ac:dyDescent="0.2">
      <c r="F73" t="str">
        <f>IF((E73="No Laptop"), "", IFERROR(("Teacher" &amp; VLOOKUP(E73,Teacher!M:P,7,FALSE)),IFERROR(("EAS" &amp; VLOOKUP(E73,EAS!L:V,11,FALSE)),IFERROR(("Ex-Staff" &amp; VLOOKUP(E73,'Ex-Staff'!M:V,10,FALSE)),IF((E73&lt;&gt;""),"SR/TA/ETC","")))))</f>
        <v/>
      </c>
    </row>
    <row r="74" spans="1:6" x14ac:dyDescent="0.2">
      <c r="F74" t="str">
        <f>IF((E74="No Laptop"), "", IFERROR(("Teacher" &amp; VLOOKUP(E74,Teacher!M:P,7,FALSE)),IFERROR(("EAS" &amp; VLOOKUP(E74,EAS!L:V,11,FALSE)),IFERROR(("Ex-Staff" &amp; VLOOKUP(E74,'Ex-Staff'!M:V,10,FALSE)),IF((E74&lt;&gt;""),"SR/TA/ETC","")))))</f>
        <v/>
      </c>
    </row>
    <row r="75" spans="1:6" x14ac:dyDescent="0.2">
      <c r="F75" t="str">
        <f>IF((E75="No Laptop"), "", IFERROR(("Teacher" &amp; VLOOKUP(E75,Teacher!M:P,7,FALSE)),IFERROR(("EAS" &amp; VLOOKUP(E75,EAS!L:V,11,FALSE)),IFERROR(("Ex-Staff" &amp; VLOOKUP(E75,'Ex-Staff'!M:V,10,FALSE)),IF((E75&lt;&gt;""),"SR/TA/ETC","")))))</f>
        <v/>
      </c>
    </row>
    <row r="76" spans="1:6" x14ac:dyDescent="0.2">
      <c r="F76" t="str">
        <f>IF((E76="No Laptop"), "", IFERROR(("Teacher" &amp; VLOOKUP(E76,Teacher!M:P,7,FALSE)),IFERROR(("EAS" &amp; VLOOKUP(E76,EAS!L:V,11,FALSE)),IFERROR(("Ex-Staff" &amp; VLOOKUP(E76,'Ex-Staff'!M:V,10,FALSE)),IF((E76&lt;&gt;""),"SR/TA/ETC","")))))</f>
        <v/>
      </c>
    </row>
    <row r="77" spans="1:6" x14ac:dyDescent="0.2">
      <c r="A77">
        <v>50</v>
      </c>
      <c r="B77" t="s">
        <v>90</v>
      </c>
      <c r="C77" t="s">
        <v>25</v>
      </c>
      <c r="D77" t="s">
        <v>91</v>
      </c>
      <c r="E77" t="s">
        <v>946</v>
      </c>
      <c r="F77" t="str">
        <f>IF((E77="No Laptop"), "", IFERROR(("Teacher" &amp; VLOOKUP(E77,Teacher!M:P,7,FALSE)),IFERROR(("EAS" &amp; VLOOKUP(E77,EAS!L:V,11,FALSE)),IFERROR(("Ex-Staff" &amp; VLOOKUP(E77,'Ex-Staff'!M:V,10,FALSE)),IF((E77&lt;&gt;""),"SR/TA/ETC","")))))</f>
        <v>SR/TA/ETC</v>
      </c>
    </row>
    <row r="78" spans="1:6" x14ac:dyDescent="0.2">
      <c r="A78">
        <v>51</v>
      </c>
      <c r="B78" t="s">
        <v>393</v>
      </c>
      <c r="C78" t="s">
        <v>57</v>
      </c>
      <c r="D78" t="s">
        <v>394</v>
      </c>
      <c r="E78" t="s">
        <v>399</v>
      </c>
      <c r="F78" t="str">
        <f>IF((E78="No Laptop"), "", IFERROR(("Teacher" &amp; VLOOKUP(E78,Teacher!M:P,7,FALSE)),IFERROR(("EAS" &amp; VLOOKUP(E78,EAS!L:V,11,FALSE)),IFERROR(("Ex-Staff" &amp; VLOOKUP(E78,'Ex-Staff'!M:V,10,FALSE)),IF((E78&lt;&gt;""),"SR/TA/ETC","")))))</f>
        <v>SR/TA/ETC</v>
      </c>
    </row>
    <row r="79" spans="1:6" x14ac:dyDescent="0.2">
      <c r="F79" t="str">
        <f>IF((E79="No Laptop"), "", IFERROR(("Teacher" &amp; VLOOKUP(E79,Teacher!M:P,7,FALSE)),IFERROR(("EAS" &amp; VLOOKUP(E79,EAS!L:V,11,FALSE)),IFERROR(("Ex-Staff" &amp; VLOOKUP(E79,'Ex-Staff'!M:V,10,FALSE)),IF((E79&lt;&gt;""),"SR/TA/ETC","")))))</f>
        <v/>
      </c>
    </row>
    <row r="80" spans="1:6" x14ac:dyDescent="0.2">
      <c r="A80">
        <v>53</v>
      </c>
      <c r="B80" t="s">
        <v>151</v>
      </c>
      <c r="C80" t="s">
        <v>25</v>
      </c>
      <c r="D80" t="s">
        <v>152</v>
      </c>
      <c r="E80" t="s">
        <v>155</v>
      </c>
      <c r="F80" t="str">
        <f>IF((E80="No Laptop"), "", IFERROR(("Teacher" &amp; VLOOKUP(E80,Teacher!M:P,7,FALSE)),IFERROR(("EAS" &amp; VLOOKUP(E80,EAS!L:V,11,FALSE)),IFERROR(("Ex-Staff" &amp; VLOOKUP(E80,'Ex-Staff'!M:V,10,FALSE)),IF((E80&lt;&gt;""),"SR/TA/ETC","")))))</f>
        <v>SR/TA/ETC</v>
      </c>
    </row>
    <row r="81" spans="1:6" x14ac:dyDescent="0.2">
      <c r="A81">
        <v>54</v>
      </c>
      <c r="B81" t="s">
        <v>302</v>
      </c>
      <c r="C81" t="s">
        <v>57</v>
      </c>
      <c r="D81" t="s">
        <v>947</v>
      </c>
      <c r="E81" t="s">
        <v>307</v>
      </c>
      <c r="F81" t="str">
        <f>IF((E81="No Laptop"), "", IFERROR(("Teacher" &amp; VLOOKUP(E81,Teacher!M:P,7,FALSE)),IFERROR(("EAS" &amp; VLOOKUP(E81,EAS!L:V,11,FALSE)),IFERROR(("Ex-Staff" &amp; VLOOKUP(E81,'Ex-Staff'!M:V,10,FALSE)),IF((E81&lt;&gt;""),"SR/TA/ETC","")))))</f>
        <v>SR/TA/ETC</v>
      </c>
    </row>
    <row r="82" spans="1:6" x14ac:dyDescent="0.2">
      <c r="A82">
        <v>55</v>
      </c>
      <c r="B82" t="s">
        <v>211</v>
      </c>
      <c r="C82" t="s">
        <v>50</v>
      </c>
      <c r="D82" t="s">
        <v>948</v>
      </c>
      <c r="E82" t="s">
        <v>217</v>
      </c>
      <c r="F82" t="str">
        <f>IF((E82="No Laptop"), "", IFERROR(("Teacher" &amp; VLOOKUP(E82,Teacher!M:P,7,FALSE)),IFERROR(("EAS" &amp; VLOOKUP(E82,EAS!L:V,11,FALSE)),IFERROR(("Ex-Staff" &amp; VLOOKUP(E82,'Ex-Staff'!M:V,10,FALSE)),IF((E82&lt;&gt;""),"SR/TA/ETC","")))))</f>
        <v>SR/TA/ETC</v>
      </c>
    </row>
    <row r="83" spans="1:6" x14ac:dyDescent="0.2">
      <c r="A83">
        <v>56</v>
      </c>
      <c r="B83" t="s">
        <v>326</v>
      </c>
      <c r="C83" t="s">
        <v>57</v>
      </c>
      <c r="D83" t="s">
        <v>327</v>
      </c>
      <c r="E83" t="s">
        <v>949</v>
      </c>
      <c r="F83" t="str">
        <f>IF((E83="No Laptop"), "", IFERROR(("Teacher" &amp; VLOOKUP(E83,Teacher!M:P,7,FALSE)),IFERROR(("EAS" &amp; VLOOKUP(E83,EAS!L:V,11,FALSE)),IFERROR(("Ex-Staff" &amp; VLOOKUP(E83,'Ex-Staff'!M:V,10,FALSE)),IF((E83&lt;&gt;""),"SR/TA/ETC","")))))</f>
        <v>SR/TA/ETC</v>
      </c>
    </row>
    <row r="84" spans="1:6" x14ac:dyDescent="0.2">
      <c r="F84" t="str">
        <f>IF((E84="No Laptop"), "", IFERROR(("Teacher" &amp; VLOOKUP(E84,Teacher!M:P,7,FALSE)),IFERROR(("EAS" &amp; VLOOKUP(E84,EAS!L:V,11,FALSE)),IFERROR(("Ex-Staff" &amp; VLOOKUP(E84,'Ex-Staff'!M:V,10,FALSE)),IF((E84&lt;&gt;""),"SR/TA/ETC","")))))</f>
        <v/>
      </c>
    </row>
    <row r="85" spans="1:6" x14ac:dyDescent="0.2">
      <c r="A85">
        <v>58</v>
      </c>
      <c r="B85" t="s">
        <v>56</v>
      </c>
      <c r="C85" t="s">
        <v>57</v>
      </c>
      <c r="D85" t="s">
        <v>58</v>
      </c>
      <c r="E85" t="s">
        <v>950</v>
      </c>
      <c r="F85" t="str">
        <f>IF((E85="No Laptop"), "", IFERROR(("Teacher" &amp; VLOOKUP(E85,Teacher!M:P,7,FALSE)),IFERROR(("EAS" &amp; VLOOKUP(E85,EAS!L:V,11,FALSE)),IFERROR(("Ex-Staff" &amp; VLOOKUP(E85,'Ex-Staff'!M:V,10,FALSE)),IF((E85&lt;&gt;""),"SR/TA/ETC","")))))</f>
        <v>SR/TA/ETC</v>
      </c>
    </row>
    <row r="86" spans="1:6" x14ac:dyDescent="0.2">
      <c r="A86">
        <v>59</v>
      </c>
      <c r="B86" t="s">
        <v>251</v>
      </c>
      <c r="C86" t="s">
        <v>57</v>
      </c>
      <c r="D86" t="s">
        <v>252</v>
      </c>
      <c r="E86" t="s">
        <v>257</v>
      </c>
      <c r="F86" t="str">
        <f>IF((E86="No Laptop"), "", IFERROR(("Teacher" &amp; VLOOKUP(E86,Teacher!M:P,7,FALSE)),IFERROR(("EAS" &amp; VLOOKUP(E86,EAS!L:V,11,FALSE)),IFERROR(("Ex-Staff" &amp; VLOOKUP(E86,'Ex-Staff'!M:V,10,FALSE)),IF((E86&lt;&gt;""),"SR/TA/ETC","")))))</f>
        <v>SR/TA/ETC</v>
      </c>
    </row>
    <row r="87" spans="1:6" x14ac:dyDescent="0.2">
      <c r="A87">
        <v>60</v>
      </c>
      <c r="B87" t="s">
        <v>368</v>
      </c>
      <c r="C87" t="s">
        <v>50</v>
      </c>
      <c r="D87" t="s">
        <v>369</v>
      </c>
      <c r="E87" t="s">
        <v>951</v>
      </c>
      <c r="F87" t="str">
        <f>IF((E87="No Laptop"), "", IFERROR(("Teacher" &amp; VLOOKUP(E87,Teacher!M:P,7,FALSE)),IFERROR(("EAS" &amp; VLOOKUP(E87,EAS!L:V,11,FALSE)),IFERROR(("Ex-Staff" &amp; VLOOKUP(E87,'Ex-Staff'!M:V,10,FALSE)),IF((E87&lt;&gt;""),"SR/TA/ETC","")))))</f>
        <v>SR/TA/ETC</v>
      </c>
    </row>
    <row r="88" spans="1:6" x14ac:dyDescent="0.2">
      <c r="A88">
        <v>61</v>
      </c>
      <c r="B88" t="s">
        <v>462</v>
      </c>
      <c r="C88" t="s">
        <v>50</v>
      </c>
      <c r="D88" t="s">
        <v>463</v>
      </c>
      <c r="E88" t="s">
        <v>952</v>
      </c>
      <c r="F88" t="str">
        <f>IF((E88="No Laptop"), "", IFERROR(("Teacher" &amp; VLOOKUP(E88,Teacher!M:P,7,FALSE)),IFERROR(("EAS" &amp; VLOOKUP(E88,EAS!L:V,11,FALSE)),IFERROR(("Ex-Staff" &amp; VLOOKUP(E88,'Ex-Staff'!M:V,10,FALSE)),IF((E88&lt;&gt;""),"SR/TA/ETC","")))))</f>
        <v>SR/TA/ETC</v>
      </c>
    </row>
    <row r="89" spans="1:6" x14ac:dyDescent="0.2">
      <c r="A89">
        <v>62</v>
      </c>
      <c r="B89" t="s">
        <v>156</v>
      </c>
      <c r="C89" t="s">
        <v>50</v>
      </c>
      <c r="D89" t="s">
        <v>157</v>
      </c>
      <c r="E89" t="s">
        <v>953</v>
      </c>
      <c r="F89" t="str">
        <f>IF((E89="No Laptop"), "", IFERROR(("Teacher" &amp; VLOOKUP(E89,Teacher!M:P,7,FALSE)),IFERROR(("EAS" &amp; VLOOKUP(E89,EAS!L:V,11,FALSE)),IFERROR(("Ex-Staff" &amp; VLOOKUP(E89,'Ex-Staff'!M:V,10,FALSE)),IF((E89&lt;&gt;""),"SR/TA/ETC","")))))</f>
        <v>SR/TA/ETC</v>
      </c>
    </row>
    <row r="90" spans="1:6" x14ac:dyDescent="0.2">
      <c r="F90" t="str">
        <f>IF((E90="No Laptop"), "", IFERROR(("Teacher" &amp; VLOOKUP(E90,Teacher!M:P,7,FALSE)),IFERROR(("EAS" &amp; VLOOKUP(E90,EAS!L:V,11,FALSE)),IFERROR(("Ex-Staff" &amp; VLOOKUP(E90,'Ex-Staff'!M:V,10,FALSE)),IF((E90&lt;&gt;""),"SR/TA/ETC","")))))</f>
        <v/>
      </c>
    </row>
    <row r="91" spans="1:6" x14ac:dyDescent="0.2">
      <c r="F91" t="str">
        <f>IF((E91="No Laptop"), "", IFERROR(("Teacher" &amp; VLOOKUP(E91,Teacher!M:P,7,FALSE)),IFERROR(("EAS" &amp; VLOOKUP(E91,EAS!L:V,11,FALSE)),IFERROR(("Ex-Staff" &amp; VLOOKUP(E91,'Ex-Staff'!M:V,10,FALSE)),IF((E91&lt;&gt;""),"SR/TA/ETC","")))))</f>
        <v/>
      </c>
    </row>
    <row r="92" spans="1:6" x14ac:dyDescent="0.2">
      <c r="A92">
        <v>65</v>
      </c>
      <c r="B92" t="s">
        <v>315</v>
      </c>
      <c r="C92" t="s">
        <v>57</v>
      </c>
      <c r="D92" t="s">
        <v>316</v>
      </c>
      <c r="E92" t="s">
        <v>320</v>
      </c>
      <c r="F92" t="str">
        <f>IF((E92="No Laptop"), "", IFERROR(("Teacher" &amp; VLOOKUP(E92,Teacher!M:P,7,FALSE)),IFERROR(("EAS" &amp; VLOOKUP(E92,EAS!L:V,11,FALSE)),IFERROR(("Ex-Staff" &amp; VLOOKUP(E92,'Ex-Staff'!M:V,10,FALSE)),IF((E92&lt;&gt;""),"SR/TA/ETC","")))))</f>
        <v>SR/TA/ETC</v>
      </c>
    </row>
    <row r="93" spans="1:6" x14ac:dyDescent="0.2">
      <c r="A93">
        <v>66</v>
      </c>
      <c r="B93" t="s">
        <v>238</v>
      </c>
      <c r="C93" t="s">
        <v>50</v>
      </c>
      <c r="D93" t="s">
        <v>239</v>
      </c>
      <c r="E93" t="s">
        <v>243</v>
      </c>
      <c r="F93" t="str">
        <f>IF((E93="No Laptop"), "", IFERROR(("Teacher" &amp; VLOOKUP(E93,Teacher!M:P,7,FALSE)),IFERROR(("EAS" &amp; VLOOKUP(E93,EAS!L:V,11,FALSE)),IFERROR(("Ex-Staff" &amp; VLOOKUP(E93,'Ex-Staff'!M:V,10,FALSE)),IF((E93&lt;&gt;""),"SR/TA/ETC","")))))</f>
        <v>SR/TA/ETC</v>
      </c>
    </row>
    <row r="94" spans="1:6" x14ac:dyDescent="0.2">
      <c r="A94">
        <v>67</v>
      </c>
      <c r="B94" t="s">
        <v>194</v>
      </c>
      <c r="C94" t="s">
        <v>50</v>
      </c>
      <c r="D94" t="s">
        <v>195</v>
      </c>
      <c r="E94" t="s">
        <v>199</v>
      </c>
      <c r="F94" t="str">
        <f>IF((E94="No Laptop"), "", IFERROR(("Teacher" &amp; VLOOKUP(E94,Teacher!M:P,7,FALSE)),IFERROR(("EAS" &amp; VLOOKUP(E94,EAS!L:V,11,FALSE)),IFERROR(("Ex-Staff" &amp; VLOOKUP(E94,'Ex-Staff'!M:V,10,FALSE)),IF((E94&lt;&gt;""),"SR/TA/ETC","")))))</f>
        <v>SR/TA/ETC</v>
      </c>
    </row>
    <row r="95" spans="1:6" x14ac:dyDescent="0.2">
      <c r="A95">
        <v>68</v>
      </c>
      <c r="B95" t="s">
        <v>331</v>
      </c>
      <c r="C95" t="s">
        <v>57</v>
      </c>
      <c r="D95" t="s">
        <v>332</v>
      </c>
      <c r="E95" t="s">
        <v>336</v>
      </c>
      <c r="F95" t="str">
        <f>IF((E95="No Laptop"), "", IFERROR(("Teacher" &amp; VLOOKUP(E95,Teacher!M:P,7,FALSE)),IFERROR(("EAS" &amp; VLOOKUP(E95,EAS!L:V,11,FALSE)),IFERROR(("Ex-Staff" &amp; VLOOKUP(E95,'Ex-Staff'!M:V,10,FALSE)),IF((E95&lt;&gt;""),"SR/TA/ETC","")))))</f>
        <v>SR/TA/ETC</v>
      </c>
    </row>
    <row r="96" spans="1:6" x14ac:dyDescent="0.2">
      <c r="A96">
        <v>69</v>
      </c>
      <c r="B96" t="s">
        <v>94</v>
      </c>
      <c r="C96" t="s">
        <v>50</v>
      </c>
      <c r="D96" t="s">
        <v>95</v>
      </c>
      <c r="E96" t="s">
        <v>954</v>
      </c>
      <c r="F96" t="str">
        <f>IF((E96="No Laptop"), "", IFERROR(("Teacher" &amp; VLOOKUP(E96,Teacher!M:P,7,FALSE)),IFERROR(("EAS" &amp; VLOOKUP(E96,EAS!L:V,11,FALSE)),IFERROR(("Ex-Staff" &amp; VLOOKUP(E96,'Ex-Staff'!M:V,10,FALSE)),IF((E96&lt;&gt;""),"SR/TA/ETC","")))))</f>
        <v>SR/TA/ETC</v>
      </c>
    </row>
    <row r="97" spans="1:6" x14ac:dyDescent="0.2">
      <c r="A97">
        <v>70</v>
      </c>
      <c r="B97" t="s">
        <v>467</v>
      </c>
      <c r="C97" t="s">
        <v>57</v>
      </c>
      <c r="D97" t="s">
        <v>468</v>
      </c>
      <c r="E97" t="s">
        <v>472</v>
      </c>
      <c r="F97" t="str">
        <f>IF((E97="No Laptop"), "", IFERROR(("Teacher" &amp; VLOOKUP(E97,Teacher!M:P,7,FALSE)),IFERROR(("EAS" &amp; VLOOKUP(E97,EAS!L:V,11,FALSE)),IFERROR(("Ex-Staff" &amp; VLOOKUP(E97,'Ex-Staff'!M:V,10,FALSE)),IF((E97&lt;&gt;""),"SR/TA/ETC","")))))</f>
        <v>SR/TA/ETC</v>
      </c>
    </row>
    <row r="98" spans="1:6" x14ac:dyDescent="0.2">
      <c r="F98" t="str">
        <f>IF((E98="No Laptop"), "", IFERROR(("Teacher" &amp; VLOOKUP(E98,Teacher!M:P,7,FALSE)),IFERROR(("EAS" &amp; VLOOKUP(E98,EAS!L:V,11,FALSE)),IFERROR(("Ex-Staff" &amp; VLOOKUP(E98,'Ex-Staff'!M:V,10,FALSE)),IF((E98&lt;&gt;""),"SR/TA/ETC","")))))</f>
        <v/>
      </c>
    </row>
    <row r="99" spans="1:6" x14ac:dyDescent="0.2">
      <c r="F99" t="str">
        <f>IF((E99="No Laptop"), "", IFERROR(("Teacher" &amp; VLOOKUP(E99,Teacher!M:P,7,FALSE)),IFERROR(("EAS" &amp; VLOOKUP(E99,EAS!L:V,11,FALSE)),IFERROR(("Ex-Staff" &amp; VLOOKUP(E99,'Ex-Staff'!M:V,10,FALSE)),IF((E99&lt;&gt;""),"SR/TA/ETC","")))))</f>
        <v/>
      </c>
    </row>
    <row r="100" spans="1:6" x14ac:dyDescent="0.2">
      <c r="A100">
        <v>73</v>
      </c>
      <c r="B100" t="s">
        <v>449</v>
      </c>
      <c r="C100" t="s">
        <v>35</v>
      </c>
      <c r="D100" t="s">
        <v>955</v>
      </c>
      <c r="E100" t="s">
        <v>453</v>
      </c>
      <c r="F100" t="str">
        <f>IF((E100="No Laptop"), "", IFERROR(("Teacher" &amp; VLOOKUP(E100,Teacher!M:P,7,FALSE)),IFERROR(("EAS" &amp; VLOOKUP(E100,EAS!L:V,11,FALSE)),IFERROR(("Ex-Staff" &amp; VLOOKUP(E100,'Ex-Staff'!M:V,10,FALSE)),IF((E100&lt;&gt;""),"SR/TA/ETC","")))))</f>
        <v>SR/TA/ETC</v>
      </c>
    </row>
    <row r="101" spans="1:6" x14ac:dyDescent="0.2">
      <c r="A101">
        <v>74</v>
      </c>
      <c r="B101" t="s">
        <v>295</v>
      </c>
      <c r="C101" t="s">
        <v>35</v>
      </c>
      <c r="D101" t="s">
        <v>296</v>
      </c>
      <c r="E101" t="s">
        <v>301</v>
      </c>
      <c r="F101" t="str">
        <f>IF((E101="No Laptop"), "", IFERROR(("Teacher" &amp; VLOOKUP(E101,Teacher!M:P,7,FALSE)),IFERROR(("EAS" &amp; VLOOKUP(E101,EAS!L:V,11,FALSE)),IFERROR(("Ex-Staff" &amp; VLOOKUP(E101,'Ex-Staff'!M:V,10,FALSE)),IF((E101&lt;&gt;""),"SR/TA/ETC","")))))</f>
        <v>SR/TA/ETC</v>
      </c>
    </row>
    <row r="102" spans="1:6" x14ac:dyDescent="0.2">
      <c r="A102">
        <v>75</v>
      </c>
      <c r="B102" t="s">
        <v>349</v>
      </c>
      <c r="C102" t="s">
        <v>57</v>
      </c>
      <c r="D102" t="s">
        <v>351</v>
      </c>
      <c r="E102" t="s">
        <v>956</v>
      </c>
      <c r="F102" t="str">
        <f>IF((E102="No Laptop"), "", IFERROR(("Teacher" &amp; VLOOKUP(E102,Teacher!M:P,7,FALSE)),IFERROR(("EAS" &amp; VLOOKUP(E102,EAS!L:V,11,FALSE)),IFERROR(("Ex-Staff" &amp; VLOOKUP(E102,'Ex-Staff'!M:V,10,FALSE)),IF((E102&lt;&gt;""),"SR/TA/ETC","")))))</f>
        <v/>
      </c>
    </row>
    <row r="103" spans="1:6" x14ac:dyDescent="0.2">
      <c r="A103">
        <v>76</v>
      </c>
      <c r="B103" t="s">
        <v>343</v>
      </c>
      <c r="C103" t="s">
        <v>35</v>
      </c>
      <c r="D103" t="s">
        <v>344</v>
      </c>
      <c r="E103" t="s">
        <v>347</v>
      </c>
      <c r="F103" t="str">
        <f>IF((E103="No Laptop"), "", IFERROR(("Teacher" &amp; VLOOKUP(E103,Teacher!M:P,7,FALSE)),IFERROR(("EAS" &amp; VLOOKUP(E103,EAS!L:V,11,FALSE)),IFERROR(("Ex-Staff" &amp; VLOOKUP(E103,'Ex-Staff'!M:V,10,FALSE)),IF((E103&lt;&gt;""),"SR/TA/ETC","")))))</f>
        <v>SR/TA/ETC</v>
      </c>
    </row>
    <row r="104" spans="1:6" x14ac:dyDescent="0.2">
      <c r="F104" t="str">
        <f>IF((E104="No Laptop"), "", IFERROR(("Teacher" &amp; VLOOKUP(E104,Teacher!M:P,7,FALSE)),IFERROR(("EAS" &amp; VLOOKUP(E104,EAS!L:V,11,FALSE)),IFERROR(("Ex-Staff" &amp; VLOOKUP(E104,'Ex-Staff'!M:V,10,FALSE)),IF((E104&lt;&gt;""),"SR/TA/ETC","")))))</f>
        <v/>
      </c>
    </row>
    <row r="105" spans="1:6" x14ac:dyDescent="0.2">
      <c r="A105">
        <v>78</v>
      </c>
      <c r="B105" t="s">
        <v>400</v>
      </c>
      <c r="C105" t="s">
        <v>35</v>
      </c>
      <c r="D105" t="s">
        <v>401</v>
      </c>
      <c r="E105" t="s">
        <v>405</v>
      </c>
      <c r="F105" t="str">
        <f>IF((E105="No Laptop"), "", IFERROR(("Teacher" &amp; VLOOKUP(E105,Teacher!M:P,7,FALSE)),IFERROR(("EAS" &amp; VLOOKUP(E105,EAS!L:V,11,FALSE)),IFERROR(("Ex-Staff" &amp; VLOOKUP(E105,'Ex-Staff'!M:V,10,FALSE)),IF((E105&lt;&gt;""),"SR/TA/ETC","")))))</f>
        <v>SR/TA/ETC</v>
      </c>
    </row>
    <row r="106" spans="1:6" x14ac:dyDescent="0.2">
      <c r="A106">
        <v>79</v>
      </c>
      <c r="B106" t="s">
        <v>42</v>
      </c>
      <c r="C106" t="s">
        <v>25</v>
      </c>
      <c r="D106" t="s">
        <v>957</v>
      </c>
      <c r="E106" t="s">
        <v>47</v>
      </c>
      <c r="F106" t="str">
        <f>IF((E106="No Laptop"), "", IFERROR(("Teacher" &amp; VLOOKUP(E106,Teacher!M:P,7,FALSE)),IFERROR(("EAS" &amp; VLOOKUP(E106,EAS!L:V,11,FALSE)),IFERROR(("Ex-Staff" &amp; VLOOKUP(E106,'Ex-Staff'!M:V,10,FALSE)),IF((E106&lt;&gt;""),"SR/TA/ETC","")))))</f>
        <v>SR/TA/ETC</v>
      </c>
    </row>
    <row r="107" spans="1:6" x14ac:dyDescent="0.2">
      <c r="A107">
        <v>80</v>
      </c>
      <c r="B107" t="s">
        <v>168</v>
      </c>
      <c r="C107" t="s">
        <v>35</v>
      </c>
      <c r="D107" t="s">
        <v>169</v>
      </c>
      <c r="E107" t="s">
        <v>175</v>
      </c>
      <c r="F107" t="str">
        <f>IF((E107="No Laptop"), "", IFERROR(("Teacher" &amp; VLOOKUP(E107,Teacher!M:P,7,FALSE)),IFERROR(("EAS" &amp; VLOOKUP(E107,EAS!L:V,11,FALSE)),IFERROR(("Ex-Staff" &amp; VLOOKUP(E107,'Ex-Staff'!M:V,10,FALSE)),IF((E107&lt;&gt;""),"SR/TA/ETC","")))))</f>
        <v>SR/TA/ETC</v>
      </c>
    </row>
    <row r="108" spans="1:6" x14ac:dyDescent="0.2">
      <c r="A108">
        <v>81</v>
      </c>
      <c r="B108" t="s">
        <v>200</v>
      </c>
      <c r="C108" t="s">
        <v>50</v>
      </c>
      <c r="D108" t="s">
        <v>201</v>
      </c>
      <c r="E108" t="s">
        <v>205</v>
      </c>
      <c r="F108" t="str">
        <f>IF((E108="No Laptop"), "", IFERROR(("Teacher" &amp; VLOOKUP(E108,Teacher!M:P,7,FALSE)),IFERROR(("EAS" &amp; VLOOKUP(E108,EAS!L:V,11,FALSE)),IFERROR(("Ex-Staff" &amp; VLOOKUP(E108,'Ex-Staff'!M:V,10,FALSE)),IF((E108&lt;&gt;""),"SR/TA/ETC","")))))</f>
        <v>SR/TA/ETC</v>
      </c>
    </row>
    <row r="109" spans="1:6" x14ac:dyDescent="0.2">
      <c r="A109">
        <v>82</v>
      </c>
      <c r="B109" t="s">
        <v>282</v>
      </c>
      <c r="C109" t="s">
        <v>57</v>
      </c>
      <c r="D109" t="s">
        <v>958</v>
      </c>
      <c r="E109" t="s">
        <v>959</v>
      </c>
      <c r="F109" t="str">
        <f>IF((E109="No Laptop"), "", IFERROR(("Teacher" &amp; VLOOKUP(E109,Teacher!M:P,7,FALSE)),IFERROR(("EAS" &amp; VLOOKUP(E109,EAS!L:V,11,FALSE)),IFERROR(("Ex-Staff" &amp; VLOOKUP(E109,'Ex-Staff'!M:V,10,FALSE)),IF((E109&lt;&gt;""),"SR/TA/ETC","")))))</f>
        <v>SR/TA/ETC</v>
      </c>
    </row>
    <row r="110" spans="1:6" x14ac:dyDescent="0.2">
      <c r="F110" t="str">
        <f>IF((E110="No Laptop"), "", IFERROR(("Teacher" &amp; VLOOKUP(E110,Teacher!M:P,7,FALSE)),IFERROR(("EAS" &amp; VLOOKUP(E110,EAS!L:V,11,FALSE)),IFERROR(("Ex-Staff" &amp; VLOOKUP(E110,'Ex-Staff'!M:V,10,FALSE)),IF((E110&lt;&gt;""),"SR/TA/ETC","")))))</f>
        <v/>
      </c>
    </row>
    <row r="111" spans="1:6" x14ac:dyDescent="0.2">
      <c r="F111" t="str">
        <f>IF((E111="No Laptop"), "", IFERROR(("Teacher" &amp; VLOOKUP(E111,Teacher!M:P,7,FALSE)),IFERROR(("EAS" &amp; VLOOKUP(E111,EAS!L:V,11,FALSE)),IFERROR(("Ex-Staff" &amp; VLOOKUP(E111,'Ex-Staff'!M:V,10,FALSE)),IF((E111&lt;&gt;""),"SR/TA/ETC","")))))</f>
        <v/>
      </c>
    </row>
    <row r="112" spans="1:6" x14ac:dyDescent="0.2">
      <c r="F112" t="str">
        <f>IF((E112="No Laptop"), "", IFERROR(("Teacher" &amp; VLOOKUP(E112,Teacher!M:P,7,FALSE)),IFERROR(("EAS" &amp; VLOOKUP(E112,EAS!L:V,11,FALSE)),IFERROR(("Ex-Staff" &amp; VLOOKUP(E112,'Ex-Staff'!M:V,10,FALSE)),IF((E112&lt;&gt;""),"SR/TA/ETC","")))))</f>
        <v/>
      </c>
    </row>
    <row r="113" spans="1:6" x14ac:dyDescent="0.2">
      <c r="F113" t="str">
        <f>IF((E113="No Laptop"), "", IFERROR(("Teacher" &amp; VLOOKUP(E113,Teacher!M:P,7,FALSE)),IFERROR(("EAS" &amp; VLOOKUP(E113,EAS!L:V,11,FALSE)),IFERROR(("Ex-Staff" &amp; VLOOKUP(E113,'Ex-Staff'!M:V,10,FALSE)),IF((E113&lt;&gt;""),"SR/TA/ETC","")))))</f>
        <v/>
      </c>
    </row>
    <row r="114" spans="1:6" x14ac:dyDescent="0.2">
      <c r="A114">
        <v>87</v>
      </c>
      <c r="B114" t="s">
        <v>49</v>
      </c>
      <c r="C114" t="s">
        <v>50</v>
      </c>
      <c r="D114" t="s">
        <v>960</v>
      </c>
      <c r="E114" t="s">
        <v>961</v>
      </c>
      <c r="F114" t="str">
        <f>IF((E114="No Laptop"), "", IFERROR(("Teacher" &amp; VLOOKUP(E114,Teacher!M:P,7,FALSE)),IFERROR(("EAS" &amp; VLOOKUP(E114,EAS!L:V,11,FALSE)),IFERROR(("Ex-Staff" &amp; VLOOKUP(E114,'Ex-Staff'!M:V,10,FALSE)),IF((E114&lt;&gt;""),"SR/TA/ETC","")))))</f>
        <v>SR/TA/ETC</v>
      </c>
    </row>
    <row r="115" spans="1:6" x14ac:dyDescent="0.2">
      <c r="A115">
        <v>88</v>
      </c>
      <c r="B115" t="s">
        <v>176</v>
      </c>
      <c r="C115" t="s">
        <v>35</v>
      </c>
      <c r="D115" t="s">
        <v>962</v>
      </c>
      <c r="E115" t="s">
        <v>181</v>
      </c>
      <c r="F115" t="str">
        <f>IF((E115="No Laptop"), "", IFERROR(("Teacher" &amp; VLOOKUP(E115,Teacher!M:P,7,FALSE)),IFERROR(("EAS" &amp; VLOOKUP(E115,EAS!L:V,11,FALSE)),IFERROR(("Ex-Staff" &amp; VLOOKUP(E115,'Ex-Staff'!M:V,10,FALSE)),IF((E115&lt;&gt;""),"SR/TA/ETC","")))))</f>
        <v>SR/TA/ETC</v>
      </c>
    </row>
    <row r="116" spans="1:6" x14ac:dyDescent="0.2">
      <c r="A116">
        <v>89</v>
      </c>
      <c r="B116" t="s">
        <v>162</v>
      </c>
      <c r="C116" t="s">
        <v>57</v>
      </c>
      <c r="D116" t="s">
        <v>163</v>
      </c>
      <c r="E116" t="s">
        <v>167</v>
      </c>
      <c r="F116" t="str">
        <f>IF((E116="No Laptop"), "", IFERROR(("Teacher" &amp; VLOOKUP(E116,Teacher!M:P,7,FALSE)),IFERROR(("EAS" &amp; VLOOKUP(E116,EAS!L:V,11,FALSE)),IFERROR(("Ex-Staff" &amp; VLOOKUP(E116,'Ex-Staff'!M:V,10,FALSE)),IF((E116&lt;&gt;""),"SR/TA/ETC","")))))</f>
        <v>SR/TA/ETC</v>
      </c>
    </row>
    <row r="117" spans="1:6" x14ac:dyDescent="0.2">
      <c r="F117" t="str">
        <f>IF((E117="No Laptop"), "", IFERROR(("Teacher" &amp; VLOOKUP(E117,Teacher!M:P,7,FALSE)),IFERROR(("EAS" &amp; VLOOKUP(E117,EAS!L:V,11,FALSE)),IFERROR(("Ex-Staff" &amp; VLOOKUP(E117,'Ex-Staff'!M:V,10,FALSE)),IF((E117&lt;&gt;""),"SR/TA/ETC","")))))</f>
        <v/>
      </c>
    </row>
    <row r="118" spans="1:6" x14ac:dyDescent="0.2">
      <c r="A118">
        <v>91</v>
      </c>
      <c r="B118" t="s">
        <v>79</v>
      </c>
      <c r="C118" t="s">
        <v>35</v>
      </c>
      <c r="D118" t="s">
        <v>80</v>
      </c>
      <c r="E118" t="s">
        <v>963</v>
      </c>
      <c r="F118" t="str">
        <f>IF((E118="No Laptop"), "", IFERROR(("Teacher" &amp; VLOOKUP(E118,Teacher!M:P,7,FALSE)),IFERROR(("EAS" &amp; VLOOKUP(E118,EAS!L:V,11,FALSE)),IFERROR(("Ex-Staff" &amp; VLOOKUP(E118,'Ex-Staff'!M:V,10,FALSE)),IF((E118&lt;&gt;""),"SR/TA/ETC","")))))</f>
        <v>SR/TA/ETC</v>
      </c>
    </row>
    <row r="119" spans="1:6" x14ac:dyDescent="0.2">
      <c r="A119">
        <v>92</v>
      </c>
      <c r="B119" t="s">
        <v>105</v>
      </c>
      <c r="C119" t="s">
        <v>35</v>
      </c>
      <c r="D119" t="s">
        <v>106</v>
      </c>
      <c r="E119" t="s">
        <v>110</v>
      </c>
      <c r="F119" t="str">
        <f>IF((E119="No Laptop"), "", IFERROR(("Teacher" &amp; VLOOKUP(E119,Teacher!M:P,7,FALSE)),IFERROR(("EAS" &amp; VLOOKUP(E119,EAS!L:V,11,FALSE)),IFERROR(("Ex-Staff" &amp; VLOOKUP(E119,'Ex-Staff'!M:V,10,FALSE)),IF((E119&lt;&gt;""),"SR/TA/ETC","")))))</f>
        <v>SR/TA/ETC</v>
      </c>
    </row>
    <row r="120" spans="1:6" x14ac:dyDescent="0.2">
      <c r="F120" t="str">
        <f>IF((E120="No Laptop"), "", IFERROR(("Teacher" &amp; VLOOKUP(E120,Teacher!M:P,7,FALSE)),IFERROR(("EAS" &amp; VLOOKUP(E120,EAS!L:V,11,FALSE)),IFERROR(("Ex-Staff" &amp; VLOOKUP(E120,'Ex-Staff'!M:V,10,FALSE)),IF((E120&lt;&gt;""),"SR/TA/ETC","")))))</f>
        <v/>
      </c>
    </row>
    <row r="121" spans="1:6" x14ac:dyDescent="0.2">
      <c r="A121">
        <v>94</v>
      </c>
      <c r="B121" t="s">
        <v>263</v>
      </c>
      <c r="C121" t="s">
        <v>50</v>
      </c>
      <c r="D121" t="s">
        <v>264</v>
      </c>
      <c r="E121" t="s">
        <v>964</v>
      </c>
      <c r="F121" t="str">
        <f>IF((E121="No Laptop"), "", IFERROR(("Teacher" &amp; VLOOKUP(E121,Teacher!M:P,7,FALSE)),IFERROR(("EAS" &amp; VLOOKUP(E121,EAS!L:V,11,FALSE)),IFERROR(("Ex-Staff" &amp; VLOOKUP(E121,'Ex-Staff'!M:V,10,FALSE)),IF((E121&lt;&gt;""),"SR/TA/ETC","")))))</f>
        <v>SR/TA/ETC</v>
      </c>
    </row>
    <row r="122" spans="1:6" x14ac:dyDescent="0.2">
      <c r="F122" t="str">
        <f>IF((E122="No Laptop"), "", IFERROR(("Teacher" &amp; VLOOKUP(E122,Teacher!M:P,7,FALSE)),IFERROR(("EAS" &amp; VLOOKUP(E122,EAS!L:V,11,FALSE)),IFERROR(("Ex-Staff" &amp; VLOOKUP(E122,'Ex-Staff'!M:V,10,FALSE)),IF((E122&lt;&gt;""),"SR/TA/ETC","")))))</f>
        <v/>
      </c>
    </row>
    <row r="123" spans="1:6" x14ac:dyDescent="0.2">
      <c r="F123" t="str">
        <f>IF((E123="No Laptop"), "", IFERROR(("Teacher" &amp; VLOOKUP(E123,Teacher!M:P,7,FALSE)),IFERROR(("EAS" &amp; VLOOKUP(E123,EAS!L:V,11,FALSE)),IFERROR(("Ex-Staff" &amp; VLOOKUP(E123,'Ex-Staff'!M:V,10,FALSE)),IF((E123&lt;&gt;""),"SR/TA/ETC","")))))</f>
        <v/>
      </c>
    </row>
    <row r="124" spans="1:6" x14ac:dyDescent="0.2">
      <c r="F124" t="str">
        <f>IF((E124="No Laptop"), "", IFERROR(("Teacher" &amp; VLOOKUP(E124,Teacher!M:P,7,FALSE)),IFERROR(("EAS" &amp; VLOOKUP(E124,EAS!L:V,11,FALSE)),IFERROR(("Ex-Staff" &amp; VLOOKUP(E124,'Ex-Staff'!M:V,10,FALSE)),IF((E124&lt;&gt;""),"SR/TA/ETC","")))))</f>
        <v/>
      </c>
    </row>
    <row r="125" spans="1:6" x14ac:dyDescent="0.2">
      <c r="A125">
        <v>98</v>
      </c>
      <c r="B125" t="s">
        <v>34</v>
      </c>
      <c r="C125" t="s">
        <v>35</v>
      </c>
      <c r="D125" t="s">
        <v>36</v>
      </c>
      <c r="E125" t="s">
        <v>41</v>
      </c>
      <c r="F125" t="str">
        <f>IF((E125="No Laptop"), "", IFERROR(("Teacher" &amp; VLOOKUP(E125,Teacher!M:P,7,FALSE)),IFERROR(("EAS" &amp; VLOOKUP(E125,EAS!L:V,11,FALSE)),IFERROR(("Ex-Staff" &amp; VLOOKUP(E125,'Ex-Staff'!M:V,10,FALSE)),IF((E125&lt;&gt;""),"SR/TA/ETC","")))))</f>
        <v>SR/TA/ETC</v>
      </c>
    </row>
    <row r="126" spans="1:6" x14ac:dyDescent="0.2">
      <c r="A126">
        <v>99</v>
      </c>
      <c r="B126" t="s">
        <v>412</v>
      </c>
      <c r="C126" t="s">
        <v>57</v>
      </c>
      <c r="D126" t="s">
        <v>965</v>
      </c>
      <c r="E126" t="s">
        <v>418</v>
      </c>
      <c r="F126" t="str">
        <f>IF((E126="No Laptop"), "", IFERROR(("Teacher" &amp; VLOOKUP(E126,Teacher!M:P,7,FALSE)),IFERROR(("EAS" &amp; VLOOKUP(E126,EAS!L:V,11,FALSE)),IFERROR(("Ex-Staff" &amp; VLOOKUP(E126,'Ex-Staff'!M:V,10,FALSE)),IF((E126&lt;&gt;""),"SR/TA/ETC","")))))</f>
        <v>SR/TA/ETC</v>
      </c>
    </row>
    <row r="127" spans="1:6" x14ac:dyDescent="0.2">
      <c r="A127">
        <v>100</v>
      </c>
      <c r="B127" t="s">
        <v>225</v>
      </c>
      <c r="C127" t="s">
        <v>50</v>
      </c>
      <c r="D127" t="s">
        <v>966</v>
      </c>
      <c r="E127" t="s">
        <v>231</v>
      </c>
      <c r="F127" t="str">
        <f>IF((E127="No Laptop"), "", IFERROR(("Teacher" &amp; VLOOKUP(E127,Teacher!M:P,7,FALSE)),IFERROR(("EAS" &amp; VLOOKUP(E127,EAS!L:V,11,FALSE)),IFERROR(("Ex-Staff" &amp; VLOOKUP(E127,'Ex-Staff'!M:V,10,FALSE)),IF((E127&lt;&gt;""),"SR/TA/ETC","")))))</f>
        <v>SR/TA/ETC</v>
      </c>
    </row>
    <row r="128" spans="1:6" x14ac:dyDescent="0.2">
      <c r="A128">
        <v>101</v>
      </c>
      <c r="B128" t="s">
        <v>473</v>
      </c>
      <c r="C128" t="s">
        <v>35</v>
      </c>
      <c r="D128" t="s">
        <v>967</v>
      </c>
      <c r="E128" t="s">
        <v>968</v>
      </c>
      <c r="F128" t="str">
        <f>IF((E128="No Laptop"), "", IFERROR(("Teacher" &amp; VLOOKUP(E128,Teacher!M:P,7,FALSE)),IFERROR(("EAS" &amp; VLOOKUP(E128,EAS!L:V,11,FALSE)),IFERROR(("Ex-Staff" &amp; VLOOKUP(E128,'Ex-Staff'!M:V,10,FALSE)),IF((E128&lt;&gt;""),"SR/TA/ETC","")))))</f>
        <v>SR/TA/ETC</v>
      </c>
    </row>
    <row r="129" spans="1:6" x14ac:dyDescent="0.2">
      <c r="A129">
        <v>102</v>
      </c>
      <c r="B129" t="s">
        <v>182</v>
      </c>
      <c r="C129" t="s">
        <v>50</v>
      </c>
      <c r="D129" t="s">
        <v>183</v>
      </c>
      <c r="E129" t="s">
        <v>187</v>
      </c>
      <c r="F129" t="str">
        <f>IF((E129="No Laptop"), "", IFERROR(("Teacher" &amp; VLOOKUP(E129,Teacher!M:P,7,FALSE)),IFERROR(("EAS" &amp; VLOOKUP(E129,EAS!L:V,11,FALSE)),IFERROR(("Ex-Staff" &amp; VLOOKUP(E129,'Ex-Staff'!M:V,10,FALSE)),IF((E129&lt;&gt;""),"SR/TA/ETC","")))))</f>
        <v>SR/TA/ETC</v>
      </c>
    </row>
    <row r="130" spans="1:6" x14ac:dyDescent="0.2">
      <c r="A130">
        <v>103</v>
      </c>
      <c r="B130" t="s">
        <v>455</v>
      </c>
      <c r="C130" t="s">
        <v>15</v>
      </c>
      <c r="D130" t="s">
        <v>456</v>
      </c>
      <c r="E130" t="s">
        <v>969</v>
      </c>
      <c r="F130" t="str">
        <f>IF((E130="No Laptop"), "", IFERROR(("Teacher" &amp; VLOOKUP(E130,Teacher!M:P,7,FALSE)),IFERROR(("EAS" &amp; VLOOKUP(E130,EAS!L:V,11,FALSE)),IFERROR(("Ex-Staff" &amp; VLOOKUP(E130,'Ex-Staff'!M:V,10,FALSE)),IF((E130&lt;&gt;""),"SR/TA/ETC","")))))</f>
        <v>SR/TA/ETC</v>
      </c>
    </row>
    <row r="131" spans="1:6" x14ac:dyDescent="0.2">
      <c r="F131" t="str">
        <f>IF((E131="No Laptop"), "", IFERROR(("Teacher" &amp; VLOOKUP(E131,Teacher!M:P,7,FALSE)),IFERROR(("EAS" &amp; VLOOKUP(E131,EAS!L:V,11,FALSE)),IFERROR(("Ex-Staff" &amp; VLOOKUP(E131,'Ex-Staff'!M:V,10,FALSE)),IF((E131&lt;&gt;""),"SR/TA/ETC","")))))</f>
        <v/>
      </c>
    </row>
    <row r="132" spans="1:6" x14ac:dyDescent="0.2">
      <c r="F132" t="str">
        <f>IF((E132="No Laptop"), "", IFERROR(("Teacher" &amp; VLOOKUP(E132,Teacher!M:P,7,FALSE)),IFERROR(("EAS" &amp; VLOOKUP(E132,EAS!L:V,11,FALSE)),IFERROR(("Ex-Staff" &amp; VLOOKUP(E132,'Ex-Staff'!M:V,10,FALSE)),IF((E132&lt;&gt;""),"SR/TA/ETC","")))))</f>
        <v/>
      </c>
    </row>
    <row r="133" spans="1:6" x14ac:dyDescent="0.2">
      <c r="F133" t="str">
        <f>IF((E133="No Laptop"), "", IFERROR(("Teacher" &amp; VLOOKUP(E133,Teacher!M:P,7,FALSE)),IFERROR(("EAS" &amp; VLOOKUP(E133,EAS!L:V,11,FALSE)),IFERROR(("Ex-Staff" &amp; VLOOKUP(E133,'Ex-Staff'!M:V,10,FALSE)),IF((E133&lt;&gt;""),"SR/TA/ETC","")))))</f>
        <v/>
      </c>
    </row>
    <row r="134" spans="1:6" x14ac:dyDescent="0.2">
      <c r="A134">
        <v>106</v>
      </c>
      <c r="B134" t="s">
        <v>570</v>
      </c>
      <c r="C134" t="s">
        <v>15</v>
      </c>
      <c r="D134" t="s">
        <v>571</v>
      </c>
      <c r="E134" t="s">
        <v>970</v>
      </c>
      <c r="F134" t="str">
        <f>IF((E134="No Laptop"), "", IFERROR(("Teacher" &amp; VLOOKUP(E134,Teacher!M:P,7,FALSE)),IFERROR(("EAS" &amp; VLOOKUP(E134,EAS!L:V,11,FALSE)),IFERROR(("Ex-Staff" &amp; VLOOKUP(E134,'Ex-Staff'!M:V,10,FALSE)),IF((E134&lt;&gt;""),"SR/TA/ETC","")))))</f>
        <v>SR/TA/ETC</v>
      </c>
    </row>
    <row r="135" spans="1:6" x14ac:dyDescent="0.2">
      <c r="A135">
        <v>107</v>
      </c>
      <c r="B135" t="s">
        <v>574</v>
      </c>
      <c r="C135" t="s">
        <v>57</v>
      </c>
      <c r="D135" t="s">
        <v>971</v>
      </c>
      <c r="E135" t="s">
        <v>972</v>
      </c>
      <c r="F135" t="str">
        <f>IF((E135="No Laptop"), "", IFERROR(("Teacher" &amp; VLOOKUP(E135,Teacher!M:P,7,FALSE)),IFERROR(("EAS" &amp; VLOOKUP(E135,EAS!L:V,11,FALSE)),IFERROR(("Ex-Staff" &amp; VLOOKUP(E135,'Ex-Staff'!M:V,10,FALSE)),IF((E135&lt;&gt;""),"SR/TA/ETC","")))))</f>
        <v>SR/TA/ETC</v>
      </c>
    </row>
    <row r="136" spans="1:6" x14ac:dyDescent="0.2">
      <c r="A136">
        <v>108</v>
      </c>
      <c r="B136" t="s">
        <v>579</v>
      </c>
      <c r="C136" t="s">
        <v>25</v>
      </c>
      <c r="D136" t="s">
        <v>973</v>
      </c>
      <c r="E136" t="s">
        <v>974</v>
      </c>
      <c r="F136" t="str">
        <f>IF((E136="No Laptop"), "", IFERROR(("Teacher" &amp; VLOOKUP(E136,Teacher!M:P,7,FALSE)),IFERROR(("EAS" &amp; VLOOKUP(E136,EAS!L:V,11,FALSE)),IFERROR(("Ex-Staff" &amp; VLOOKUP(E136,'Ex-Staff'!M:V,10,FALSE)),IF((E136&lt;&gt;""),"SR/TA/ETC","")))))</f>
        <v>SR/TA/ETC</v>
      </c>
    </row>
    <row r="137" spans="1:6" x14ac:dyDescent="0.2">
      <c r="A137">
        <v>109</v>
      </c>
      <c r="B137" t="s">
        <v>582</v>
      </c>
      <c r="C137" t="s">
        <v>57</v>
      </c>
      <c r="D137" t="s">
        <v>583</v>
      </c>
      <c r="E137" t="s">
        <v>975</v>
      </c>
      <c r="F137" t="str">
        <f>IF((E137="No Laptop"), "", IFERROR(("Teacher" &amp; VLOOKUP(E137,Teacher!M:P,7,FALSE)),IFERROR(("EAS" &amp; VLOOKUP(E137,EAS!L:V,11,FALSE)),IFERROR(("Ex-Staff" &amp; VLOOKUP(E137,'Ex-Staff'!M:V,10,FALSE)),IF((E137&lt;&gt;""),"SR/TA/ETC","")))))</f>
        <v>SR/TA/ETC</v>
      </c>
    </row>
    <row r="138" spans="1:6" x14ac:dyDescent="0.2">
      <c r="A138">
        <v>110</v>
      </c>
      <c r="B138" t="s">
        <v>596</v>
      </c>
      <c r="C138" t="s">
        <v>15</v>
      </c>
      <c r="D138" t="s">
        <v>976</v>
      </c>
      <c r="E138" t="s">
        <v>977</v>
      </c>
      <c r="F138" t="str">
        <f>IF((E138="No Laptop"), "", IFERROR(("Teacher" &amp; VLOOKUP(E138,Teacher!M:P,7,FALSE)),IFERROR(("EAS" &amp; VLOOKUP(E138,EAS!L:V,11,FALSE)),IFERROR(("Ex-Staff" &amp; VLOOKUP(E138,'Ex-Staff'!M:V,10,FALSE)),IF((E138&lt;&gt;""),"SR/TA/ETC","")))))</f>
        <v>SR/TA/ETC</v>
      </c>
    </row>
    <row r="139" spans="1:6" x14ac:dyDescent="0.2">
      <c r="A139">
        <v>111</v>
      </c>
      <c r="B139" t="s">
        <v>603</v>
      </c>
      <c r="C139" t="s">
        <v>57</v>
      </c>
      <c r="D139" t="s">
        <v>978</v>
      </c>
      <c r="E139" t="s">
        <v>979</v>
      </c>
      <c r="F139" t="str">
        <f>IF((E139="No Laptop"), "", IFERROR(("Teacher" &amp; VLOOKUP(E139,Teacher!M:P,7,FALSE)),IFERROR(("EAS" &amp; VLOOKUP(E139,EAS!L:V,11,FALSE)),IFERROR(("Ex-Staff" &amp; VLOOKUP(E139,'Ex-Staff'!M:V,10,FALSE)),IF((E139&lt;&gt;""),"SR/TA/ETC","")))))</f>
        <v>SR/TA/ETC</v>
      </c>
    </row>
    <row r="140" spans="1:6" x14ac:dyDescent="0.2">
      <c r="A140">
        <v>112</v>
      </c>
      <c r="B140" t="s">
        <v>980</v>
      </c>
      <c r="C140" t="s">
        <v>50</v>
      </c>
      <c r="D140" t="s">
        <v>981</v>
      </c>
      <c r="E140" t="s">
        <v>55</v>
      </c>
      <c r="F140" t="str">
        <f>IF((E140="No Laptop"), "", IFERROR(("Teacher" &amp; VLOOKUP(E140,Teacher!M:P,7,FALSE)),IFERROR(("EAS" &amp; VLOOKUP(E140,EAS!L:V,11,FALSE)),IFERROR(("Ex-Staff" &amp; VLOOKUP(E140,'Ex-Staff'!M:V,10,FALSE)),IF((E140&lt;&gt;""),"SR/TA/ETC","")))))</f>
        <v>SR/TA/ETC</v>
      </c>
    </row>
    <row r="141" spans="1:6" ht="25.5" x14ac:dyDescent="0.2">
      <c r="A141">
        <v>113</v>
      </c>
      <c r="B141" t="s">
        <v>611</v>
      </c>
      <c r="C141" t="s">
        <v>50</v>
      </c>
      <c r="D141" t="s">
        <v>982</v>
      </c>
      <c r="E141" t="s">
        <v>492</v>
      </c>
      <c r="F141" t="str">
        <f>IF((E141="No Laptop"), "", IFERROR(("Teacher" &amp; VLOOKUP(E141,Teacher!M:P,7,FALSE)),IFERROR(("EAS" &amp; VLOOKUP(E141,EAS!L:V,11,FALSE)),IFERROR(("Ex-Staff" &amp; VLOOKUP(E141,'Ex-Staff'!M:V,10,FALSE)),IF((E141&lt;&gt;""),"SR/TA/ETC","")))))</f>
        <v>SR/TA/ETC</v>
      </c>
    </row>
    <row r="142" spans="1:6" x14ac:dyDescent="0.2">
      <c r="A142">
        <v>114</v>
      </c>
      <c r="B142" t="s">
        <v>615</v>
      </c>
      <c r="C142" t="s">
        <v>25</v>
      </c>
      <c r="D142" t="s">
        <v>616</v>
      </c>
      <c r="E142" t="s">
        <v>983</v>
      </c>
      <c r="F142" t="str">
        <f>IF((E142="No Laptop"), "", IFERROR(("Teacher" &amp; VLOOKUP(E142,Teacher!M:P,7,FALSE)),IFERROR(("EAS" &amp; VLOOKUP(E142,EAS!L:V,11,FALSE)),IFERROR(("Ex-Staff" &amp; VLOOKUP(E142,'Ex-Staff'!M:V,10,FALSE)),IF((E142&lt;&gt;""),"SR/TA/ETC","")))))</f>
        <v>SR/TA/ETC</v>
      </c>
    </row>
    <row r="143" spans="1:6" x14ac:dyDescent="0.2">
      <c r="A143">
        <v>115</v>
      </c>
      <c r="B143" t="s">
        <v>618</v>
      </c>
      <c r="C143" t="s">
        <v>50</v>
      </c>
      <c r="D143" t="s">
        <v>619</v>
      </c>
      <c r="E143" t="s">
        <v>984</v>
      </c>
      <c r="F143" t="str">
        <f>IF((E143="No Laptop"), "", IFERROR(("Teacher" &amp; VLOOKUP(E143,Teacher!M:P,7,FALSE)),IFERROR(("EAS" &amp; VLOOKUP(E143,EAS!L:V,11,FALSE)),IFERROR(("Ex-Staff" &amp; VLOOKUP(E143,'Ex-Staff'!M:V,10,FALSE)),IF((E143&lt;&gt;""),"SR/TA/ETC","")))))</f>
        <v>SR/TA/ETC</v>
      </c>
    </row>
    <row r="144" spans="1:6" ht="38.25" x14ac:dyDescent="0.2">
      <c r="A144">
        <v>116</v>
      </c>
      <c r="B144" t="s">
        <v>627</v>
      </c>
      <c r="C144" t="s">
        <v>50</v>
      </c>
      <c r="D144" t="s">
        <v>985</v>
      </c>
      <c r="E144" t="s">
        <v>294</v>
      </c>
      <c r="F144" t="str">
        <f>IF((E144="No Laptop"), "", IFERROR(("Teacher" &amp; VLOOKUP(E144,Teacher!M:P,7,FALSE)),IFERROR(("EAS" &amp; VLOOKUP(E144,EAS!L:V,11,FALSE)),IFERROR(("Ex-Staff" &amp; VLOOKUP(E144,'Ex-Staff'!M:V,10,FALSE)),IF((E144&lt;&gt;""),"SR/TA/ETC","")))))</f>
        <v>Ex-Staff</v>
      </c>
    </row>
    <row r="145" spans="1:6" x14ac:dyDescent="0.2">
      <c r="F145" t="str">
        <f>IF((E145="No Laptop"), "", IFERROR(("Teacher" &amp; VLOOKUP(E145,Teacher!M:P,7,FALSE)),IFERROR(("EAS" &amp; VLOOKUP(E145,EAS!L:V,11,FALSE)),IFERROR(("Ex-Staff" &amp; VLOOKUP(E145,'Ex-Staff'!M:V,10,FALSE)),IF((E145&lt;&gt;""),"SR/TA/ETC","")))))</f>
        <v/>
      </c>
    </row>
    <row r="146" spans="1:6" x14ac:dyDescent="0.2">
      <c r="A146" t="s">
        <v>986</v>
      </c>
      <c r="B146" t="s">
        <v>564</v>
      </c>
      <c r="C146" t="s">
        <v>57</v>
      </c>
      <c r="D146" t="s">
        <v>565</v>
      </c>
      <c r="E146" t="s">
        <v>987</v>
      </c>
      <c r="F146" t="str">
        <f>IF((E146="No Laptop"), "", IFERROR(("Teacher" &amp; VLOOKUP(E146,Teacher!M:P,7,FALSE)),IFERROR(("EAS" &amp; VLOOKUP(E146,EAS!L:V,11,FALSE)),IFERROR(("Ex-Staff" &amp; VLOOKUP(E146,'Ex-Staff'!M:V,10,FALSE)),IF((E146&lt;&gt;""),"SR/TA/ETC","")))))</f>
        <v>SR/TA/ETC</v>
      </c>
    </row>
    <row r="147" spans="1:6" x14ac:dyDescent="0.2">
      <c r="F147" t="str">
        <f>IF((E147="No Laptop"), "", IFERROR(("Teacher" &amp; VLOOKUP(E147,Teacher!M:P,7,FALSE)),IFERROR(("EAS" &amp; VLOOKUP(E147,EAS!L:V,11,FALSE)),IFERROR(("Ex-Staff" &amp; VLOOKUP(E147,'Ex-Staff'!M:V,10,FALSE)),IF((E147&lt;&gt;""),"SR/TA/ETC","")))))</f>
        <v/>
      </c>
    </row>
    <row r="148" spans="1:6" ht="25.5" x14ac:dyDescent="0.2">
      <c r="A148" t="s">
        <v>988</v>
      </c>
      <c r="D148" t="s">
        <v>989</v>
      </c>
      <c r="E148" t="s">
        <v>990</v>
      </c>
      <c r="F148" t="str">
        <f>IF((E148="No Laptop"), "", IFERROR(("Teacher" &amp; VLOOKUP(E148,Teacher!M:P,7,FALSE)),IFERROR(("EAS" &amp; VLOOKUP(E148,EAS!L:V,11,FALSE)),IFERROR(("Ex-Staff" &amp; VLOOKUP(E148,'Ex-Staff'!M:V,10,FALSE)),IF((E148&lt;&gt;""),"SR/TA/ETC","")))))</f>
        <v>SR/TA/ETC</v>
      </c>
    </row>
    <row r="149" spans="1:6" ht="25.5" x14ac:dyDescent="0.2">
      <c r="A149" t="s">
        <v>991</v>
      </c>
      <c r="D149" t="s">
        <v>992</v>
      </c>
      <c r="E149" t="s">
        <v>993</v>
      </c>
      <c r="F149" t="str">
        <f>IF((E149="No Laptop"), "", IFERROR(("Teacher" &amp; VLOOKUP(E149,Teacher!M:P,7,FALSE)),IFERROR(("EAS" &amp; VLOOKUP(E149,EAS!L:V,11,FALSE)),IFERROR(("Ex-Staff" &amp; VLOOKUP(E149,'Ex-Staff'!M:V,10,FALSE)),IF((E149&lt;&gt;""),"SR/TA/ETC","")))))</f>
        <v>SR/TA/ETC</v>
      </c>
    </row>
    <row r="150" spans="1:6" ht="25.5" x14ac:dyDescent="0.2">
      <c r="A150" t="s">
        <v>994</v>
      </c>
      <c r="D150" t="s">
        <v>995</v>
      </c>
      <c r="E150" t="s">
        <v>996</v>
      </c>
      <c r="F150" t="str">
        <f>IF((E150="No Laptop"), "", IFERROR(("Teacher" &amp; VLOOKUP(E150,Teacher!M:P,7,FALSE)),IFERROR(("EAS" &amp; VLOOKUP(E150,EAS!L:V,11,FALSE)),IFERROR(("Ex-Staff" &amp; VLOOKUP(E150,'Ex-Staff'!M:V,10,FALSE)),IF((E150&lt;&gt;""),"SR/TA/ETC","")))))</f>
        <v>SR/TA/ETC</v>
      </c>
    </row>
    <row r="151" spans="1:6" ht="25.5" x14ac:dyDescent="0.2">
      <c r="A151" t="s">
        <v>997</v>
      </c>
      <c r="D151" t="s">
        <v>998</v>
      </c>
      <c r="E151" t="s">
        <v>999</v>
      </c>
      <c r="F151" t="str">
        <f>IF((E151="No Laptop"), "", IFERROR(("Teacher" &amp; VLOOKUP(E151,Teacher!M:P,7,FALSE)),IFERROR(("EAS" &amp; VLOOKUP(E151,EAS!L:V,11,FALSE)),IFERROR(("Ex-Staff" &amp; VLOOKUP(E151,'Ex-Staff'!M:V,10,FALSE)),IF((E151&lt;&gt;""),"SR/TA/ETC","")))))</f>
        <v>SR/TA/ETC</v>
      </c>
    </row>
    <row r="152" spans="1:6" x14ac:dyDescent="0.2">
      <c r="F152" t="str">
        <f>IF((E152="No Laptop"), "", IFERROR(("Teacher" &amp; VLOOKUP(E152,Teacher!M:P,7,FALSE)),IFERROR(("EAS" &amp; VLOOKUP(E152,EAS!L:V,11,FALSE)),IFERROR(("Ex-Staff" &amp; VLOOKUP(E152,'Ex-Staff'!M:V,10,FALSE)),IF((E152&lt;&gt;""),"SR/TA/ETC","")))))</f>
        <v/>
      </c>
    </row>
    <row r="153" spans="1:6" x14ac:dyDescent="0.2">
      <c r="F153" t="str">
        <f>IF((E153="No Laptop"), "", IFERROR(("Teacher" &amp; VLOOKUP(E153,Teacher!M:P,7,FALSE)),IFERROR(("EAS" &amp; VLOOKUP(E153,EAS!L:V,11,FALSE)),IFERROR(("Ex-Staff" &amp; VLOOKUP(E153,'Ex-Staff'!M:V,10,FALSE)),IF((E153&lt;&gt;""),"SR/TA/ETC","")))))</f>
        <v/>
      </c>
    </row>
    <row r="154" spans="1:6" x14ac:dyDescent="0.2">
      <c r="A154" t="s">
        <v>1000</v>
      </c>
      <c r="D154" t="s">
        <v>1001</v>
      </c>
      <c r="E154" t="s">
        <v>1002</v>
      </c>
      <c r="F154" t="str">
        <f>IF((E154="No Laptop"), "", IFERROR(("Teacher" &amp; VLOOKUP(E154,Teacher!M:P,7,FALSE)),IFERROR(("EAS" &amp; VLOOKUP(E154,EAS!L:V,11,FALSE)),IFERROR(("Ex-Staff" &amp; VLOOKUP(E154,'Ex-Staff'!M:V,10,FALSE)),IF((E154&lt;&gt;""),"SR/TA/ETC","")))))</f>
        <v>SR/TA/ETC</v>
      </c>
    </row>
    <row r="155" spans="1:6" ht="25.5" x14ac:dyDescent="0.2">
      <c r="A155" t="s">
        <v>1003</v>
      </c>
      <c r="D155" t="s">
        <v>1004</v>
      </c>
      <c r="E155" t="s">
        <v>1005</v>
      </c>
      <c r="F155" t="str">
        <f>IF((E155="No Laptop"), "", IFERROR(("Teacher" &amp; VLOOKUP(E155,Teacher!M:P,7,FALSE)),IFERROR(("EAS" &amp; VLOOKUP(E155,EAS!L:V,11,FALSE)),IFERROR(("Ex-Staff" &amp; VLOOKUP(E155,'Ex-Staff'!M:V,10,FALSE)),IF((E155&lt;&gt;""),"SR/TA/ETC","")))))</f>
        <v>SR/TA/ETC</v>
      </c>
    </row>
    <row r="156" spans="1:6" x14ac:dyDescent="0.2">
      <c r="A156" t="s">
        <v>1006</v>
      </c>
      <c r="D156" t="s">
        <v>1007</v>
      </c>
      <c r="E156" t="s">
        <v>1008</v>
      </c>
      <c r="F156" t="str">
        <f>IF((E156="No Laptop"), "", IFERROR(("Teacher" &amp; VLOOKUP(E156,Teacher!M:P,7,FALSE)),IFERROR(("EAS" &amp; VLOOKUP(E156,EAS!L:V,11,FALSE)),IFERROR(("Ex-Staff" &amp; VLOOKUP(E156,'Ex-Staff'!M:V,10,FALSE)),IF((E156&lt;&gt;""),"SR/TA/ETC","")))))</f>
        <v>SR/TA/ETC</v>
      </c>
    </row>
    <row r="157" spans="1:6" x14ac:dyDescent="0.2">
      <c r="A157" t="s">
        <v>1009</v>
      </c>
      <c r="D157" t="s">
        <v>1010</v>
      </c>
      <c r="E157" t="s">
        <v>1011</v>
      </c>
      <c r="F157" t="str">
        <f>IF((E157="No Laptop"), "", IFERROR(("Teacher" &amp; VLOOKUP(E157,Teacher!M:P,7,FALSE)),IFERROR(("EAS" &amp; VLOOKUP(E157,EAS!L:V,11,FALSE)),IFERROR(("Ex-Staff" &amp; VLOOKUP(E157,'Ex-Staff'!M:V,10,FALSE)),IF((E157&lt;&gt;""),"SR/TA/ETC","")))))</f>
        <v>SR/TA/ETC</v>
      </c>
    </row>
    <row r="158" spans="1:6" x14ac:dyDescent="0.2">
      <c r="A158" t="s">
        <v>1012</v>
      </c>
      <c r="D158" t="s">
        <v>1013</v>
      </c>
      <c r="E158" t="s">
        <v>1014</v>
      </c>
      <c r="F158" t="str">
        <f>IF((E158="No Laptop"), "", IFERROR(("Teacher" &amp; VLOOKUP(E158,Teacher!M:P,7,FALSE)),IFERROR(("EAS" &amp; VLOOKUP(E158,EAS!L:V,11,FALSE)),IFERROR(("Ex-Staff" &amp; VLOOKUP(E158,'Ex-Staff'!M:V,10,FALSE)),IF((E158&lt;&gt;""),"SR/TA/ETC","")))))</f>
        <v>SR/TA/ETC</v>
      </c>
    </row>
    <row r="159" spans="1:6" x14ac:dyDescent="0.2">
      <c r="A159" t="s">
        <v>1015</v>
      </c>
      <c r="D159" t="s">
        <v>1016</v>
      </c>
      <c r="E159" t="s">
        <v>1017</v>
      </c>
      <c r="F159" t="str">
        <f>IF((E159="No Laptop"), "", IFERROR(("Teacher" &amp; VLOOKUP(E159,Teacher!M:P,7,FALSE)),IFERROR(("EAS" &amp; VLOOKUP(E159,EAS!L:V,11,FALSE)),IFERROR(("Ex-Staff" &amp; VLOOKUP(E159,'Ex-Staff'!M:V,10,FALSE)),IF((E159&lt;&gt;""),"SR/TA/ETC","")))))</f>
        <v>SR/TA/ETC</v>
      </c>
    </row>
    <row r="160" spans="1:6" x14ac:dyDescent="0.2">
      <c r="F160" t="str">
        <f>IF((E160="No Laptop"), "", IFERROR(("Teacher" &amp; VLOOKUP(E160,Teacher!M:P,7,FALSE)),IFERROR(("EAS" &amp; VLOOKUP(E160,EAS!L:V,11,FALSE)),IFERROR(("Ex-Staff" &amp; VLOOKUP(E160,'Ex-Staff'!M:V,10,FALSE)),IF((E160&lt;&gt;""),"SR/TA/ETC","")))))</f>
        <v/>
      </c>
    </row>
    <row r="161" spans="1:6" x14ac:dyDescent="0.2">
      <c r="F161" t="str">
        <f>IF((E161="No Laptop"), "", IFERROR(("Teacher" &amp; VLOOKUP(E161,Teacher!M:P,7,FALSE)),IFERROR(("EAS" &amp; VLOOKUP(E161,EAS!L:V,11,FALSE)),IFERROR(("Ex-Staff" &amp; VLOOKUP(E161,'Ex-Staff'!M:V,10,FALSE)),IF((E161&lt;&gt;""),"SR/TA/ETC","")))))</f>
        <v/>
      </c>
    </row>
    <row r="162" spans="1:6" x14ac:dyDescent="0.2">
      <c r="F162" t="str">
        <f>IF((E162="No Laptop"), "", IFERROR(("Teacher" &amp; VLOOKUP(E162,Teacher!M:P,7,FALSE)),IFERROR(("EAS" &amp; VLOOKUP(E162,EAS!L:V,11,FALSE)),IFERROR(("Ex-Staff" &amp; VLOOKUP(E162,'Ex-Staff'!M:V,10,FALSE)),IF((E162&lt;&gt;""),"SR/TA/ETC","")))))</f>
        <v/>
      </c>
    </row>
    <row r="163" spans="1:6" x14ac:dyDescent="0.2">
      <c r="F163" t="str">
        <f>IF((E163="No Laptop"), "", IFERROR(("Teacher" &amp; VLOOKUP(E163,Teacher!M:P,7,FALSE)),IFERROR(("EAS" &amp; VLOOKUP(E163,EAS!L:V,11,FALSE)),IFERROR(("Ex-Staff" &amp; VLOOKUP(E163,'Ex-Staff'!M:V,10,FALSE)),IF((E163&lt;&gt;""),"SR/TA/ETC","")))))</f>
        <v/>
      </c>
    </row>
    <row r="164" spans="1:6" x14ac:dyDescent="0.2">
      <c r="F164" t="str">
        <f>IF((E164="No Laptop"), "", IFERROR(("Teacher" &amp; VLOOKUP(E164,Teacher!M:P,7,FALSE)),IFERROR(("EAS" &amp; VLOOKUP(E164,EAS!L:V,11,FALSE)),IFERROR(("Ex-Staff" &amp; VLOOKUP(E164,'Ex-Staff'!M:V,10,FALSE)),IF((E164&lt;&gt;""),"SR/TA/ETC","")))))</f>
        <v/>
      </c>
    </row>
    <row r="165" spans="1:6" x14ac:dyDescent="0.2">
      <c r="A165" t="s">
        <v>1018</v>
      </c>
      <c r="B165" t="s">
        <v>683</v>
      </c>
      <c r="C165" t="s">
        <v>25</v>
      </c>
      <c r="D165" t="s">
        <v>1019</v>
      </c>
      <c r="E165" t="s">
        <v>1020</v>
      </c>
      <c r="F165" t="str">
        <f>IF((E165="No Laptop"), "", IFERROR(("Teacher" &amp; VLOOKUP(E165,Teacher!M:P,7,FALSE)),IFERROR(("EAS" &amp; VLOOKUP(E165,EAS!L:V,11,FALSE)),IFERROR(("Ex-Staff" &amp; VLOOKUP(E165,'Ex-Staff'!M:V,10,FALSE)),IF((E165&lt;&gt;""),"SR/TA/ETC","")))))</f>
        <v>EAS</v>
      </c>
    </row>
    <row r="166" spans="1:6" x14ac:dyDescent="0.2">
      <c r="A166" t="s">
        <v>1021</v>
      </c>
      <c r="B166" t="s">
        <v>698</v>
      </c>
      <c r="C166" t="s">
        <v>15</v>
      </c>
      <c r="D166" t="s">
        <v>1022</v>
      </c>
      <c r="E166" t="s">
        <v>1023</v>
      </c>
      <c r="F166" t="str">
        <f>IF((E166="No Laptop"), "", IFERROR(("Teacher" &amp; VLOOKUP(E166,Teacher!M:P,7,FALSE)),IFERROR(("EAS" &amp; VLOOKUP(E166,EAS!L:V,11,FALSE)),IFERROR(("Ex-Staff" &amp; VLOOKUP(E166,'Ex-Staff'!M:V,10,FALSE)),IF((E166&lt;&gt;""),"SR/TA/ETC","")))))</f>
        <v>EAS</v>
      </c>
    </row>
    <row r="167" spans="1:6" ht="25.5" x14ac:dyDescent="0.2">
      <c r="A167" t="s">
        <v>1024</v>
      </c>
      <c r="B167" t="s">
        <v>707</v>
      </c>
      <c r="C167" t="s">
        <v>15</v>
      </c>
      <c r="D167" t="s">
        <v>708</v>
      </c>
      <c r="E167" t="s">
        <v>314</v>
      </c>
      <c r="F167" t="str">
        <f>IF((E167="No Laptop"), "", IFERROR(("Teacher" &amp; VLOOKUP(E167,Teacher!M:P,7,FALSE)),IFERROR(("EAS" &amp; VLOOKUP(E167,EAS!L:V,11,FALSE)),IFERROR(("Ex-Staff" &amp; VLOOKUP(E167,'Ex-Staff'!M:V,10,FALSE)),IF((E167&lt;&gt;""),"SR/TA/ETC","")))))</f>
        <v>EAS</v>
      </c>
    </row>
    <row r="168" spans="1:6" x14ac:dyDescent="0.2">
      <c r="A168" t="s">
        <v>1025</v>
      </c>
      <c r="D168" t="s">
        <v>1026</v>
      </c>
      <c r="E168" t="s">
        <v>224</v>
      </c>
      <c r="F168" t="str">
        <f>IF((E168="No Laptop"), "", IFERROR(("Teacher" &amp; VLOOKUP(E168,Teacher!M:P,7,FALSE)),IFERROR(("EAS" &amp; VLOOKUP(E168,EAS!L:V,11,FALSE)),IFERROR(("Ex-Staff" &amp; VLOOKUP(E168,'Ex-Staff'!M:V,10,FALSE)),IF((E168&lt;&gt;""),"SR/TA/ETC","")))))</f>
        <v>SR/TA/ETC</v>
      </c>
    </row>
    <row r="169" spans="1:6" x14ac:dyDescent="0.2">
      <c r="A169" t="s">
        <v>1027</v>
      </c>
      <c r="D169" t="s">
        <v>1026</v>
      </c>
      <c r="E169" t="s">
        <v>1028</v>
      </c>
      <c r="F169" t="str">
        <f>IF((E169="No Laptop"), "", IFERROR(("Teacher" &amp; VLOOKUP(E169,Teacher!M:P,7,FALSE)),IFERROR(("EAS" &amp; VLOOKUP(E169,EAS!L:V,11,FALSE)),IFERROR(("Ex-Staff" &amp; VLOOKUP(E169,'Ex-Staff'!M:V,10,FALSE)),IF((E169&lt;&gt;""),"SR/TA/ETC","")))))</f>
        <v>SR/TA/ETC</v>
      </c>
    </row>
    <row r="170" spans="1:6" x14ac:dyDescent="0.2">
      <c r="A170" t="s">
        <v>1029</v>
      </c>
      <c r="D170" t="s">
        <v>1026</v>
      </c>
      <c r="E170" t="s">
        <v>1030</v>
      </c>
      <c r="F170" t="str">
        <f>IF((E170="No Laptop"), "", IFERROR(("Teacher" &amp; VLOOKUP(E170,Teacher!M:P,7,FALSE)),IFERROR(("EAS" &amp; VLOOKUP(E170,EAS!L:V,11,FALSE)),IFERROR(("Ex-Staff" &amp; VLOOKUP(E170,'Ex-Staff'!M:V,10,FALSE)),IF((E170&lt;&gt;""),"SR/TA/ETC","")))))</f>
        <v>SR/TA/ETC</v>
      </c>
    </row>
    <row r="171" spans="1:6" x14ac:dyDescent="0.2">
      <c r="A171" t="s">
        <v>1031</v>
      </c>
      <c r="D171" t="s">
        <v>1032</v>
      </c>
      <c r="E171" t="s">
        <v>1033</v>
      </c>
      <c r="F171" t="str">
        <f>IF((E171="No Laptop"), "", IFERROR(("Teacher" &amp; VLOOKUP(E171,Teacher!M:P,7,FALSE)),IFERROR(("EAS" &amp; VLOOKUP(E171,EAS!L:V,11,FALSE)),IFERROR(("Ex-Staff" &amp; VLOOKUP(E171,'Ex-Staff'!M:V,10,FALSE)),IF((E171&lt;&gt;""),"SR/TA/ETC","")))))</f>
        <v>SR/TA/ETC</v>
      </c>
    </row>
    <row r="172" spans="1:6" x14ac:dyDescent="0.2">
      <c r="A172" t="s">
        <v>1034</v>
      </c>
      <c r="D172" t="s">
        <v>1032</v>
      </c>
      <c r="E172" t="s">
        <v>1035</v>
      </c>
      <c r="F172" t="str">
        <f>IF((E172="No Laptop"), "", IFERROR(("Teacher" &amp; VLOOKUP(E172,Teacher!M:P,7,FALSE)),IFERROR(("EAS" &amp; VLOOKUP(E172,EAS!L:V,11,FALSE)),IFERROR(("Ex-Staff" &amp; VLOOKUP(E172,'Ex-Staff'!M:V,10,FALSE)),IF((E172&lt;&gt;""),"SR/TA/ETC","")))))</f>
        <v>SR/TA/ETC</v>
      </c>
    </row>
    <row r="173" spans="1:6" ht="25.5" x14ac:dyDescent="0.2">
      <c r="A173" t="s">
        <v>1036</v>
      </c>
      <c r="D173" t="s">
        <v>1037</v>
      </c>
      <c r="E173" t="s">
        <v>1038</v>
      </c>
      <c r="F173" t="str">
        <f>IF((E173="No Laptop"), "", IFERROR(("Teacher" &amp; VLOOKUP(E173,Teacher!M:P,7,FALSE)),IFERROR(("EAS" &amp; VLOOKUP(E173,EAS!L:V,11,FALSE)),IFERROR(("Ex-Staff" &amp; VLOOKUP(E173,'Ex-Staff'!M:V,10,FALSE)),IF((E173&lt;&gt;""),"SR/TA/ETC","")))))</f>
        <v>SR/TA/ETC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ColWidth="17.140625" defaultRowHeight="12.75" customHeight="1" x14ac:dyDescent="0.2"/>
  <cols>
    <col min="1" max="1" width="11.85546875" customWidth="1"/>
    <col min="2" max="2" width="12.140625" customWidth="1"/>
    <col min="3" max="3" width="6" customWidth="1"/>
    <col min="7" max="7" width="16" customWidth="1"/>
    <col min="8" max="8" width="11.5703125" customWidth="1"/>
  </cols>
  <sheetData>
    <row r="1" spans="1:18" ht="12.75" customHeight="1" x14ac:dyDescent="0.2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>
        <v>85563043</v>
      </c>
      <c r="I1" t="s">
        <v>1046</v>
      </c>
      <c r="J1" t="s">
        <v>1047</v>
      </c>
      <c r="K1" t="s">
        <v>1048</v>
      </c>
      <c r="L1" t="s">
        <v>1049</v>
      </c>
      <c r="M1" t="s">
        <v>1050</v>
      </c>
      <c r="N1" s="24">
        <v>41092</v>
      </c>
      <c r="O1" t="s">
        <v>1051</v>
      </c>
      <c r="P1" t="s">
        <v>1052</v>
      </c>
      <c r="Q1" t="s">
        <v>1053</v>
      </c>
      <c r="R1" t="s">
        <v>1054</v>
      </c>
    </row>
    <row r="2" spans="1:18" ht="12.75" customHeight="1" x14ac:dyDescent="0.2">
      <c r="A2" s="14" t="s">
        <v>1039</v>
      </c>
      <c r="B2" t="s">
        <v>1040</v>
      </c>
      <c r="C2" t="s">
        <v>1055</v>
      </c>
      <c r="D2" t="s">
        <v>1042</v>
      </c>
      <c r="E2" t="s">
        <v>1043</v>
      </c>
      <c r="F2" t="s">
        <v>1044</v>
      </c>
      <c r="G2" t="s">
        <v>1045</v>
      </c>
      <c r="H2">
        <v>85563043</v>
      </c>
      <c r="I2" t="s">
        <v>1046</v>
      </c>
      <c r="J2" t="s">
        <v>1056</v>
      </c>
      <c r="K2" t="s">
        <v>1057</v>
      </c>
      <c r="L2" t="s">
        <v>1049</v>
      </c>
      <c r="M2" t="s">
        <v>1050</v>
      </c>
      <c r="N2" s="24">
        <v>41092</v>
      </c>
      <c r="O2" t="s">
        <v>1051</v>
      </c>
      <c r="P2" t="s">
        <v>1052</v>
      </c>
      <c r="Q2" t="s">
        <v>1053</v>
      </c>
      <c r="R2" t="s">
        <v>1054</v>
      </c>
    </row>
    <row r="3" spans="1:18" ht="12.75" customHeight="1" x14ac:dyDescent="0.2">
      <c r="A3" s="14" t="s">
        <v>1039</v>
      </c>
      <c r="B3" t="s">
        <v>1058</v>
      </c>
      <c r="C3" t="s">
        <v>1059</v>
      </c>
      <c r="D3" t="s">
        <v>1060</v>
      </c>
      <c r="E3" t="s">
        <v>1061</v>
      </c>
      <c r="F3" t="s">
        <v>1044</v>
      </c>
      <c r="G3" t="s">
        <v>1045</v>
      </c>
      <c r="H3">
        <v>82831043</v>
      </c>
      <c r="I3" t="s">
        <v>1062</v>
      </c>
      <c r="J3" t="s">
        <v>1063</v>
      </c>
      <c r="K3" t="s">
        <v>1064</v>
      </c>
      <c r="L3" t="s">
        <v>1065</v>
      </c>
      <c r="M3" t="s">
        <v>1066</v>
      </c>
      <c r="N3" s="24">
        <v>41092</v>
      </c>
      <c r="O3" t="s">
        <v>1051</v>
      </c>
      <c r="P3" t="s">
        <v>1052</v>
      </c>
      <c r="Q3" t="s">
        <v>1067</v>
      </c>
      <c r="R3" t="s">
        <v>1068</v>
      </c>
    </row>
    <row r="4" spans="1:18" ht="12.75" customHeight="1" x14ac:dyDescent="0.2">
      <c r="A4" s="14" t="s">
        <v>1039</v>
      </c>
      <c r="B4" t="s">
        <v>1040</v>
      </c>
      <c r="C4" t="s">
        <v>1059</v>
      </c>
      <c r="D4" t="s">
        <v>1042</v>
      </c>
      <c r="E4" t="s">
        <v>1069</v>
      </c>
      <c r="F4" t="s">
        <v>1044</v>
      </c>
      <c r="G4" t="s">
        <v>1045</v>
      </c>
      <c r="H4" t="s">
        <v>1044</v>
      </c>
      <c r="I4" t="s">
        <v>1062</v>
      </c>
      <c r="J4" t="s">
        <v>1070</v>
      </c>
      <c r="K4" t="s">
        <v>1071</v>
      </c>
      <c r="L4" t="s">
        <v>1065</v>
      </c>
      <c r="M4" t="s">
        <v>1072</v>
      </c>
      <c r="N4" s="24">
        <v>41092</v>
      </c>
      <c r="O4" t="s">
        <v>1051</v>
      </c>
      <c r="P4" t="s">
        <v>1052</v>
      </c>
      <c r="Q4" t="s">
        <v>1073</v>
      </c>
      <c r="R4" t="s">
        <v>1054</v>
      </c>
    </row>
    <row r="5" spans="1:18" ht="12.75" customHeight="1" x14ac:dyDescent="0.2">
      <c r="A5" s="14" t="s">
        <v>1039</v>
      </c>
      <c r="B5" t="s">
        <v>37</v>
      </c>
      <c r="C5" t="s">
        <v>1059</v>
      </c>
      <c r="D5" t="s">
        <v>1074</v>
      </c>
      <c r="E5" t="s">
        <v>1075</v>
      </c>
      <c r="F5" t="s">
        <v>1044</v>
      </c>
      <c r="G5" t="s">
        <v>1045</v>
      </c>
      <c r="H5">
        <v>96249366</v>
      </c>
      <c r="I5" t="s">
        <v>1062</v>
      </c>
      <c r="J5" t="s">
        <v>1076</v>
      </c>
      <c r="K5" t="s">
        <v>1077</v>
      </c>
      <c r="L5" t="s">
        <v>1065</v>
      </c>
      <c r="M5" t="s">
        <v>1078</v>
      </c>
      <c r="N5" s="24">
        <v>41092</v>
      </c>
      <c r="O5" t="s">
        <v>1051</v>
      </c>
      <c r="P5" t="s">
        <v>1052</v>
      </c>
      <c r="Q5" t="s">
        <v>1079</v>
      </c>
      <c r="R5" t="s">
        <v>1080</v>
      </c>
    </row>
    <row r="6" spans="1:18" ht="12.75" customHeight="1" x14ac:dyDescent="0.2">
      <c r="A6" s="14" t="s">
        <v>1039</v>
      </c>
      <c r="B6" t="s">
        <v>37</v>
      </c>
      <c r="C6" t="s">
        <v>1059</v>
      </c>
      <c r="D6" t="s">
        <v>386</v>
      </c>
      <c r="E6" t="s">
        <v>387</v>
      </c>
      <c r="F6" t="s">
        <v>1044</v>
      </c>
      <c r="G6" t="s">
        <v>1045</v>
      </c>
      <c r="H6">
        <v>96608694</v>
      </c>
      <c r="I6" t="s">
        <v>1062</v>
      </c>
      <c r="J6" t="s">
        <v>1081</v>
      </c>
      <c r="K6" t="s">
        <v>1082</v>
      </c>
      <c r="L6" t="s">
        <v>1065</v>
      </c>
      <c r="M6" t="s">
        <v>1083</v>
      </c>
      <c r="N6" s="24">
        <v>41092</v>
      </c>
      <c r="O6" t="s">
        <v>1051</v>
      </c>
      <c r="P6" t="s">
        <v>1052</v>
      </c>
      <c r="Q6" t="s">
        <v>1084</v>
      </c>
      <c r="R6" t="s">
        <v>1085</v>
      </c>
    </row>
    <row r="7" spans="1:18" ht="12.75" customHeight="1" x14ac:dyDescent="0.2">
      <c r="A7" s="14" t="s">
        <v>1039</v>
      </c>
      <c r="B7" t="s">
        <v>37</v>
      </c>
      <c r="C7" t="s">
        <v>1059</v>
      </c>
      <c r="D7" t="s">
        <v>480</v>
      </c>
      <c r="E7" t="s">
        <v>481</v>
      </c>
      <c r="F7" t="s">
        <v>1044</v>
      </c>
      <c r="G7" t="s">
        <v>1045</v>
      </c>
      <c r="H7">
        <v>98411142</v>
      </c>
      <c r="I7" t="s">
        <v>1062</v>
      </c>
      <c r="J7" t="s">
        <v>1086</v>
      </c>
      <c r="K7" t="s">
        <v>486</v>
      </c>
      <c r="L7" t="s">
        <v>1065</v>
      </c>
      <c r="M7" t="s">
        <v>1087</v>
      </c>
      <c r="N7" s="24">
        <v>41092</v>
      </c>
      <c r="O7" t="s">
        <v>1051</v>
      </c>
      <c r="P7" t="s">
        <v>1052</v>
      </c>
      <c r="Q7" t="s">
        <v>1088</v>
      </c>
      <c r="R7" t="s">
        <v>1085</v>
      </c>
    </row>
    <row r="8" spans="1:18" ht="12.75" customHeight="1" x14ac:dyDescent="0.2">
      <c r="A8" s="14" t="s">
        <v>1039</v>
      </c>
      <c r="B8" t="s">
        <v>37</v>
      </c>
      <c r="C8" t="s">
        <v>1059</v>
      </c>
      <c r="D8" t="s">
        <v>275</v>
      </c>
      <c r="E8" t="s">
        <v>276</v>
      </c>
      <c r="F8" t="s">
        <v>1044</v>
      </c>
      <c r="G8" t="s">
        <v>1045</v>
      </c>
      <c r="H8">
        <v>97831798</v>
      </c>
      <c r="I8" t="s">
        <v>1062</v>
      </c>
      <c r="J8" t="s">
        <v>1089</v>
      </c>
      <c r="K8" t="s">
        <v>281</v>
      </c>
      <c r="L8" t="s">
        <v>1065</v>
      </c>
      <c r="M8" t="s">
        <v>1090</v>
      </c>
      <c r="N8" s="24">
        <v>41092</v>
      </c>
      <c r="O8" t="s">
        <v>1051</v>
      </c>
      <c r="P8" t="s">
        <v>1052</v>
      </c>
      <c r="Q8" t="s">
        <v>1091</v>
      </c>
      <c r="R8" t="s">
        <v>1068</v>
      </c>
    </row>
    <row r="9" spans="1:18" ht="12.75" customHeight="1" x14ac:dyDescent="0.2">
      <c r="A9" s="14" t="s">
        <v>1039</v>
      </c>
      <c r="B9" t="s">
        <v>37</v>
      </c>
      <c r="C9" t="s">
        <v>1059</v>
      </c>
      <c r="D9" t="s">
        <v>500</v>
      </c>
      <c r="E9" t="s">
        <v>501</v>
      </c>
      <c r="F9" t="s">
        <v>1044</v>
      </c>
      <c r="G9" t="s">
        <v>1045</v>
      </c>
      <c r="H9">
        <v>96156200</v>
      </c>
      <c r="I9" t="s">
        <v>1062</v>
      </c>
      <c r="J9" t="s">
        <v>1092</v>
      </c>
      <c r="K9" t="s">
        <v>505</v>
      </c>
      <c r="L9" t="s">
        <v>1065</v>
      </c>
      <c r="M9" t="s">
        <v>1093</v>
      </c>
      <c r="N9" s="24">
        <v>41092</v>
      </c>
      <c r="O9" t="s">
        <v>1051</v>
      </c>
      <c r="P9" t="s">
        <v>1052</v>
      </c>
      <c r="Q9" t="s">
        <v>1094</v>
      </c>
      <c r="R9" t="s">
        <v>1068</v>
      </c>
    </row>
    <row r="10" spans="1:18" ht="12.75" customHeight="1" x14ac:dyDescent="0.2">
      <c r="A10" s="14" t="s">
        <v>1039</v>
      </c>
      <c r="B10" t="s">
        <v>37</v>
      </c>
      <c r="C10" t="s">
        <v>1059</v>
      </c>
      <c r="D10" t="s">
        <v>1095</v>
      </c>
      <c r="E10" t="s">
        <v>1096</v>
      </c>
      <c r="F10" t="s">
        <v>1044</v>
      </c>
      <c r="G10" t="s">
        <v>1045</v>
      </c>
      <c r="H10">
        <v>82234307</v>
      </c>
      <c r="I10" t="s">
        <v>1062</v>
      </c>
      <c r="J10" t="s">
        <v>1097</v>
      </c>
      <c r="K10" t="s">
        <v>1098</v>
      </c>
      <c r="L10" t="s">
        <v>1065</v>
      </c>
      <c r="M10" t="s">
        <v>1099</v>
      </c>
      <c r="N10" s="24">
        <v>41092</v>
      </c>
      <c r="O10" t="s">
        <v>1051</v>
      </c>
      <c r="P10" t="s">
        <v>1052</v>
      </c>
      <c r="Q10" t="s">
        <v>1100</v>
      </c>
      <c r="R10" t="s">
        <v>1068</v>
      </c>
    </row>
    <row r="11" spans="1:18" ht="12.75" customHeight="1" x14ac:dyDescent="0.2">
      <c r="A11" s="14" t="s">
        <v>1039</v>
      </c>
      <c r="B11" t="s">
        <v>37</v>
      </c>
      <c r="C11" t="s">
        <v>1059</v>
      </c>
      <c r="D11" t="s">
        <v>84</v>
      </c>
      <c r="E11" t="s">
        <v>85</v>
      </c>
      <c r="F11" t="s">
        <v>1044</v>
      </c>
      <c r="G11" t="s">
        <v>1045</v>
      </c>
      <c r="H11">
        <v>96207272</v>
      </c>
      <c r="I11" t="s">
        <v>1062</v>
      </c>
      <c r="J11" t="s">
        <v>1101</v>
      </c>
      <c r="K11" t="s">
        <v>1102</v>
      </c>
      <c r="L11" t="s">
        <v>1065</v>
      </c>
      <c r="M11" t="s">
        <v>1103</v>
      </c>
      <c r="N11" s="24">
        <v>41092</v>
      </c>
      <c r="O11" t="s">
        <v>1051</v>
      </c>
      <c r="P11" t="s">
        <v>1052</v>
      </c>
      <c r="Q11" t="s">
        <v>1104</v>
      </c>
      <c r="R11" t="s">
        <v>1080</v>
      </c>
    </row>
    <row r="12" spans="1:18" ht="12.75" customHeight="1" x14ac:dyDescent="0.2">
      <c r="A12" s="14"/>
    </row>
    <row r="13" spans="1:18" ht="12.75" customHeight="1" x14ac:dyDescent="0.2">
      <c r="A13" s="14"/>
    </row>
    <row r="14" spans="1:18" ht="12.75" customHeight="1" x14ac:dyDescent="0.2">
      <c r="A14" s="14"/>
    </row>
    <row r="15" spans="1:18" ht="12.75" customHeight="1" x14ac:dyDescent="0.2">
      <c r="A15" s="14"/>
    </row>
    <row r="17" spans="1:1" ht="12.75" customHeight="1" x14ac:dyDescent="0.2">
      <c r="A17" s="14"/>
    </row>
    <row r="18" spans="1:1" ht="12.75" customHeight="1" x14ac:dyDescent="0.2">
      <c r="A18" s="14"/>
    </row>
    <row r="19" spans="1:1" ht="12.75" customHeight="1" x14ac:dyDescent="0.2">
      <c r="A19" s="14"/>
    </row>
    <row r="20" spans="1:1" ht="12.75" customHeight="1" x14ac:dyDescent="0.2">
      <c r="A20" s="14"/>
    </row>
    <row r="21" spans="1:1" ht="12.75" customHeight="1" x14ac:dyDescent="0.2">
      <c r="A21" s="14"/>
    </row>
    <row r="22" spans="1:1" ht="12.75" customHeight="1" x14ac:dyDescent="0.2">
      <c r="A22" s="14"/>
    </row>
    <row r="23" spans="1:1" ht="12.75" customHeight="1" x14ac:dyDescent="0.2">
      <c r="A23" s="14"/>
    </row>
    <row r="24" spans="1:1" ht="12.75" customHeight="1" x14ac:dyDescent="0.2">
      <c r="A24" s="14"/>
    </row>
    <row r="25" spans="1:1" ht="12.75" customHeight="1" x14ac:dyDescent="0.2">
      <c r="A25" s="14"/>
    </row>
    <row r="26" spans="1:1" ht="12.75" customHeight="1" x14ac:dyDescent="0.2">
      <c r="A26" s="14"/>
    </row>
    <row r="27" spans="1:1" ht="12.75" customHeight="1" x14ac:dyDescent="0.2">
      <c r="A2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Teacher</vt:lpstr>
      <vt:lpstr>EAS</vt:lpstr>
      <vt:lpstr>Ex-Staff</vt:lpstr>
      <vt:lpstr>TA Maintained</vt:lpstr>
      <vt:lpstr>Seat Refresh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2014-09-28T15:35:37Z</dcterms:modified>
</cp:coreProperties>
</file>